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<sst xmlns="http://schemas.openxmlformats.org/spreadsheetml/2006/main" count="59" uniqueCount="42">
  <si>
    <t xml:space="preserve">                             Розподіл видатків міста Запоріжжя на 2011-2013 роки за бюджетною програмою</t>
  </si>
  <si>
    <t xml:space="preserve">                               „Розвиток дитячо-юнацьких спортивних шкіл в місті на 2011-2013 роки” </t>
  </si>
  <si>
    <t>(тис.грн.)</t>
  </si>
  <si>
    <t>Видатки</t>
  </si>
  <si>
    <t>Загальний фонд</t>
  </si>
  <si>
    <t>Спеціальний фонд</t>
  </si>
  <si>
    <t>Головний розпорядник бюджетних коштів - Департамент освіти і науки, молоді  та спорту Запорізької міської ради</t>
  </si>
  <si>
    <t>Обсяг фінансування Програми</t>
  </si>
  <si>
    <t>Мета: Зміцнення здоров'я підростаючого покоління, півдготовка резерву до збірних команд міста, області та України з видів спорту, успішні виступи вихованців ДЮСШ на міських, обласних змаганнях, Чемпіонатах та Першостях України</t>
  </si>
  <si>
    <t xml:space="preserve"> </t>
  </si>
  <si>
    <t>Показники виконання:</t>
  </si>
  <si>
    <t>Обсяг витрат на утримання ДЮСШ, тис.грн.</t>
  </si>
  <si>
    <t>Обсяг витрат на проведення навчально-тренувальної роботи ДЮСШ, тис. грн.</t>
  </si>
  <si>
    <t>штатні одиниці- всього, од.</t>
  </si>
  <si>
    <t>у т.ч.'кількість тренерських ставок - всього, од.</t>
  </si>
  <si>
    <t>кількість учнів ДЮСШ, що взяли участь у спортивих змаганнях, навчально-тренувальних зборах, осіб</t>
  </si>
  <si>
    <t>кількість оздоровчих груп, од.</t>
  </si>
  <si>
    <t>кількість відвідувачів в оздоровчих групах, од.</t>
  </si>
  <si>
    <t>кількість  підготовлених в ДЮСШ спортсменів масових розрядів, осіб</t>
  </si>
  <si>
    <t>збільшення кількості чоловік, які займаються в оздоровчих групах, %.</t>
  </si>
  <si>
    <t>Середньомісячна заробітна плата працівника ДЮСШ, грн.</t>
  </si>
  <si>
    <t xml:space="preserve">Середні витрати на навчально-тренувальну роботу в ДЮСШ в розрахунку на одного учня,тис.грн. </t>
  </si>
  <si>
    <t>середня вартість разового абонементу, тис. грн.</t>
  </si>
  <si>
    <t>розмір стипендії на одного педагогічного працівника, грн.</t>
  </si>
  <si>
    <t>Код програмної класифікації видатків</t>
  </si>
  <si>
    <t>2011 рік - план</t>
  </si>
  <si>
    <t>2012 рік - прогноз</t>
  </si>
  <si>
    <t>2013 рік - прогноз</t>
  </si>
  <si>
    <t>Разом</t>
  </si>
  <si>
    <t>в тому числі:</t>
  </si>
  <si>
    <t>1</t>
  </si>
  <si>
    <t>2</t>
  </si>
  <si>
    <t xml:space="preserve">Завдання. Створення належних умов для проведення навчально-тренувальних занять, підготовка та участь  вихованців ДЮСШ до змагань різного рівня та виконання ними спортивних розрядів та нормативів.  </t>
  </si>
  <si>
    <t>Показники затрат:</t>
  </si>
  <si>
    <t>кількість ДЮСШ, од.</t>
  </si>
  <si>
    <t>Показник продукту:</t>
  </si>
  <si>
    <t>кількість учнів, які займаються в ДЮСШ, чол</t>
  </si>
  <si>
    <t>Показник результативності:</t>
  </si>
  <si>
    <t>кількість  підготовлених в ДЮСШ Майстрів спорту України, кандитатів у майстри спорту України, спортсменів 1 розряду, осіб</t>
  </si>
  <si>
    <t>Показник ефективності:</t>
  </si>
  <si>
    <t>середні витрати на навчання 1 учня в рік, в тис.грн.</t>
  </si>
  <si>
    <t>Секретар ради                               В.Ф.Кальцев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</si>
</sst>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0"/>
    <numFmt numFmtId="184" formatCode="0.00000"/>
  </numFmts>
  <fonts count="11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 quotePrefix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80" fontId="3" fillId="0" borderId="1" xfId="0" applyNumberFormat="1" applyFont="1" applyBorder="1" applyAlignment="1" quotePrefix="1">
      <alignment horizontal="center" vertical="top" wrapText="1"/>
    </xf>
    <xf numFmtId="180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center" vertical="top" wrapText="1"/>
    </xf>
    <xf numFmtId="181" fontId="3" fillId="0" borderId="1" xfId="0" applyNumberFormat="1" applyFont="1" applyBorder="1" applyAlignment="1" quotePrefix="1">
      <alignment horizontal="center" vertical="top" wrapText="1"/>
    </xf>
    <xf numFmtId="181" fontId="3" fillId="0" borderId="1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180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 quotePrefix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 quotePrefix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1" xfId="0" applyFont="1" applyBorder="1" applyAlignment="1" quotePrefix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 quotePrefix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80" fontId="2" fillId="0" borderId="0" xfId="0" applyNumberFormat="1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6" sqref="K3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9"/>
  <sheetViews>
    <sheetView tabSelected="1" workbookViewId="0" topLeftCell="A1">
      <selection activeCell="G4" sqref="G4"/>
    </sheetView>
  </sheetViews>
  <sheetFormatPr defaultColWidth="9.140625" defaultRowHeight="12.75"/>
  <cols>
    <col min="1" max="1" width="57.57421875" style="0" customWidth="1"/>
    <col min="2" max="2" width="11.421875" style="0" customWidth="1"/>
    <col min="3" max="3" width="8.140625" style="0" customWidth="1"/>
    <col min="4" max="4" width="9.7109375" style="0" customWidth="1"/>
    <col min="5" max="5" width="12.7109375" style="0" customWidth="1"/>
    <col min="6" max="6" width="11.00390625" style="0" customWidth="1"/>
    <col min="7" max="7" width="10.28125" style="0" customWidth="1"/>
    <col min="8" max="8" width="11.57421875" style="0" customWidth="1"/>
    <col min="11" max="11" width="12.421875" style="0" customWidth="1"/>
  </cols>
  <sheetData>
    <row r="1" spans="1:13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6.25">
      <c r="A2" s="9"/>
      <c r="B2" s="9"/>
      <c r="C2" s="9"/>
      <c r="D2" s="40">
        <v>4</v>
      </c>
      <c r="E2" s="9"/>
      <c r="F2" s="9"/>
      <c r="G2" s="9"/>
      <c r="H2" s="9"/>
      <c r="I2" s="9"/>
      <c r="J2" s="9"/>
      <c r="K2" s="9"/>
      <c r="L2" s="9"/>
      <c r="M2" s="9"/>
    </row>
    <row r="3" spans="1:13" ht="18.75">
      <c r="A3" s="1" t="s">
        <v>0</v>
      </c>
      <c r="B3" s="1"/>
      <c r="C3" s="2"/>
      <c r="D3" s="2"/>
      <c r="E3" s="2"/>
      <c r="F3" s="2"/>
      <c r="G3" s="2"/>
      <c r="H3" s="2"/>
      <c r="I3" s="2"/>
      <c r="J3" s="2"/>
      <c r="K3" s="2"/>
      <c r="L3" s="9"/>
      <c r="M3" s="9"/>
    </row>
    <row r="4" spans="1:13" ht="18.75">
      <c r="A4" s="1" t="s">
        <v>1</v>
      </c>
      <c r="B4" s="1"/>
      <c r="C4" s="2"/>
      <c r="D4" s="2"/>
      <c r="E4" s="2"/>
      <c r="F4" s="2"/>
      <c r="G4" s="2"/>
      <c r="H4" s="2"/>
      <c r="I4" s="2"/>
      <c r="J4" s="2"/>
      <c r="K4" s="2"/>
      <c r="L4" s="9"/>
      <c r="M4" s="9"/>
    </row>
    <row r="5" spans="1:13" ht="13.5" thickBot="1">
      <c r="A5" s="2"/>
      <c r="B5" s="2"/>
      <c r="C5" s="2"/>
      <c r="D5" s="2"/>
      <c r="E5" s="41"/>
      <c r="F5" s="2"/>
      <c r="G5" s="2"/>
      <c r="H5" s="2"/>
      <c r="I5" s="2"/>
      <c r="J5" s="2" t="s">
        <v>2</v>
      </c>
      <c r="K5" s="2"/>
      <c r="L5" s="9"/>
      <c r="M5" s="9"/>
    </row>
    <row r="6" spans="1:13" ht="12.75" customHeight="1">
      <c r="A6" s="42" t="s">
        <v>3</v>
      </c>
      <c r="B6" s="45" t="s">
        <v>24</v>
      </c>
      <c r="C6" s="48" t="s">
        <v>25</v>
      </c>
      <c r="D6" s="48"/>
      <c r="E6" s="48"/>
      <c r="F6" s="48" t="s">
        <v>26</v>
      </c>
      <c r="G6" s="48"/>
      <c r="H6" s="48"/>
      <c r="I6" s="48" t="s">
        <v>27</v>
      </c>
      <c r="J6" s="48"/>
      <c r="K6" s="50"/>
      <c r="L6" s="9"/>
      <c r="M6" s="9"/>
    </row>
    <row r="7" spans="1:13" ht="12.75" customHeight="1">
      <c r="A7" s="43"/>
      <c r="B7" s="46"/>
      <c r="C7" s="46" t="s">
        <v>28</v>
      </c>
      <c r="D7" s="49" t="s">
        <v>29</v>
      </c>
      <c r="E7" s="49"/>
      <c r="F7" s="46" t="s">
        <v>28</v>
      </c>
      <c r="G7" s="49" t="s">
        <v>29</v>
      </c>
      <c r="H7" s="49"/>
      <c r="I7" s="46" t="s">
        <v>28</v>
      </c>
      <c r="J7" s="49" t="s">
        <v>29</v>
      </c>
      <c r="K7" s="51"/>
      <c r="L7" s="9"/>
      <c r="M7" s="9"/>
    </row>
    <row r="8" spans="1:13" ht="66.75" customHeight="1" thickBot="1">
      <c r="A8" s="44"/>
      <c r="B8" s="47"/>
      <c r="C8" s="47"/>
      <c r="D8" s="10" t="s">
        <v>4</v>
      </c>
      <c r="E8" s="10" t="s">
        <v>5</v>
      </c>
      <c r="F8" s="47"/>
      <c r="G8" s="10" t="s">
        <v>4</v>
      </c>
      <c r="H8" s="10" t="s">
        <v>5</v>
      </c>
      <c r="I8" s="47"/>
      <c r="J8" s="10" t="s">
        <v>4</v>
      </c>
      <c r="K8" s="11" t="s">
        <v>5</v>
      </c>
      <c r="L8" s="9"/>
      <c r="M8" s="9"/>
    </row>
    <row r="9" spans="1:13" ht="13.5" thickBot="1">
      <c r="A9" s="12" t="s">
        <v>30</v>
      </c>
      <c r="B9" s="13" t="s">
        <v>31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4">
        <v>11</v>
      </c>
      <c r="L9" s="9"/>
      <c r="M9" s="9"/>
    </row>
    <row r="10" spans="1:13" ht="22.5" customHeight="1">
      <c r="A10" s="33" t="s">
        <v>6</v>
      </c>
      <c r="B10" s="20">
        <v>130107</v>
      </c>
      <c r="C10" s="21"/>
      <c r="D10" s="21"/>
      <c r="E10" s="21"/>
      <c r="F10" s="21"/>
      <c r="G10" s="21"/>
      <c r="H10" s="21"/>
      <c r="I10" s="21"/>
      <c r="J10" s="21"/>
      <c r="K10" s="22"/>
      <c r="L10" s="9"/>
      <c r="M10" s="9"/>
    </row>
    <row r="11" spans="1:13" ht="12.75">
      <c r="A11" s="34" t="s">
        <v>7</v>
      </c>
      <c r="B11" s="3"/>
      <c r="C11" s="15">
        <f>D11+E11</f>
        <v>15735.531</v>
      </c>
      <c r="D11" s="16">
        <f>D17</f>
        <v>14707.593</v>
      </c>
      <c r="E11" s="16">
        <f>E17</f>
        <v>1027.938</v>
      </c>
      <c r="F11" s="15">
        <f>G11+H11</f>
        <v>16171.614</v>
      </c>
      <c r="G11" s="16">
        <f>G17</f>
        <v>15067.864</v>
      </c>
      <c r="H11" s="16">
        <f>H17</f>
        <v>1103.75</v>
      </c>
      <c r="I11" s="15">
        <f>J11+K11</f>
        <v>17174.255</v>
      </c>
      <c r="J11" s="16">
        <f>J17</f>
        <v>16002.072</v>
      </c>
      <c r="K11" s="23">
        <f>K17</f>
        <v>1172.183</v>
      </c>
      <c r="L11" s="9"/>
      <c r="M11" s="9"/>
    </row>
    <row r="12" spans="1:13" ht="46.5" customHeight="1">
      <c r="A12" s="24" t="s">
        <v>8</v>
      </c>
      <c r="B12" s="3"/>
      <c r="C12" s="17"/>
      <c r="D12" s="3"/>
      <c r="E12" s="3"/>
      <c r="F12" s="17"/>
      <c r="G12" s="3"/>
      <c r="H12" s="3"/>
      <c r="I12" s="17"/>
      <c r="J12" s="3"/>
      <c r="K12" s="25"/>
      <c r="L12" s="9"/>
      <c r="M12" s="9"/>
    </row>
    <row r="13" spans="1:13" ht="38.25" customHeight="1">
      <c r="A13" s="35" t="s">
        <v>32</v>
      </c>
      <c r="B13" s="17"/>
      <c r="C13" s="16" t="s">
        <v>9</v>
      </c>
      <c r="D13" s="16" t="s">
        <v>9</v>
      </c>
      <c r="E13" s="16" t="s">
        <v>9</v>
      </c>
      <c r="F13" s="16" t="s">
        <v>9</v>
      </c>
      <c r="G13" s="16" t="s">
        <v>9</v>
      </c>
      <c r="H13" s="16" t="s">
        <v>9</v>
      </c>
      <c r="I13" s="16" t="s">
        <v>9</v>
      </c>
      <c r="J13" s="16" t="s">
        <v>9</v>
      </c>
      <c r="K13" s="23" t="s">
        <v>9</v>
      </c>
      <c r="L13" s="9"/>
      <c r="M13" s="9"/>
    </row>
    <row r="14" spans="1:13" ht="12.75">
      <c r="A14" s="36" t="s">
        <v>10</v>
      </c>
      <c r="B14" s="17"/>
      <c r="C14" s="15"/>
      <c r="D14" s="16"/>
      <c r="E14" s="16"/>
      <c r="F14" s="15"/>
      <c r="G14" s="16"/>
      <c r="H14" s="16"/>
      <c r="I14" s="15"/>
      <c r="J14" s="16"/>
      <c r="K14" s="23"/>
      <c r="L14" s="9"/>
      <c r="M14" s="9"/>
    </row>
    <row r="15" spans="1:13" ht="12.75">
      <c r="A15" s="37" t="s">
        <v>33</v>
      </c>
      <c r="B15" s="17"/>
      <c r="C15" s="15"/>
      <c r="D15" s="16"/>
      <c r="E15" s="16"/>
      <c r="F15" s="15"/>
      <c r="G15" s="16"/>
      <c r="H15" s="16"/>
      <c r="I15" s="15"/>
      <c r="J15" s="16"/>
      <c r="K15" s="23"/>
      <c r="L15" s="9"/>
      <c r="M15" s="9"/>
    </row>
    <row r="16" spans="1:13" ht="12.75">
      <c r="A16" s="24" t="s">
        <v>34</v>
      </c>
      <c r="B16" s="17"/>
      <c r="C16" s="17">
        <f>D16</f>
        <v>19</v>
      </c>
      <c r="D16" s="3">
        <v>19</v>
      </c>
      <c r="E16" s="3">
        <v>3</v>
      </c>
      <c r="F16" s="17">
        <v>19</v>
      </c>
      <c r="G16" s="3">
        <v>19</v>
      </c>
      <c r="H16" s="3">
        <v>3</v>
      </c>
      <c r="I16" s="17">
        <v>19</v>
      </c>
      <c r="J16" s="3">
        <v>19</v>
      </c>
      <c r="K16" s="25">
        <v>3</v>
      </c>
      <c r="L16" s="9"/>
      <c r="M16" s="9"/>
    </row>
    <row r="17" spans="1:13" ht="12.75">
      <c r="A17" s="24" t="s">
        <v>11</v>
      </c>
      <c r="B17" s="17"/>
      <c r="C17" s="15">
        <f aca="true" t="shared" si="0" ref="C17:C25">D17+E17</f>
        <v>15735.531</v>
      </c>
      <c r="D17" s="16">
        <f>13970.088+118.727+42.333+576.445</f>
        <v>14707.593</v>
      </c>
      <c r="E17" s="16">
        <f>1010.962+5+11.976</f>
        <v>1027.938</v>
      </c>
      <c r="F17" s="15">
        <f>G17+H17</f>
        <v>16171.614</v>
      </c>
      <c r="G17" s="16">
        <v>15067.864</v>
      </c>
      <c r="H17" s="16">
        <f>(E17-5)*1.079</f>
        <v>1103.75</v>
      </c>
      <c r="I17" s="15">
        <f aca="true" t="shared" si="1" ref="I17:I25">J17+K17</f>
        <v>17174.255</v>
      </c>
      <c r="J17" s="16">
        <f>G17*1.062</f>
        <v>16002.072</v>
      </c>
      <c r="K17" s="23">
        <f>H17*1.062</f>
        <v>1172.183</v>
      </c>
      <c r="L17" s="9"/>
      <c r="M17" s="9"/>
    </row>
    <row r="18" spans="1:13" ht="17.25" customHeight="1">
      <c r="A18" s="24" t="s">
        <v>12</v>
      </c>
      <c r="B18" s="17"/>
      <c r="C18" s="17">
        <f t="shared" si="0"/>
        <v>210.517</v>
      </c>
      <c r="D18" s="3">
        <f>168.207+42.31</f>
        <v>210.517</v>
      </c>
      <c r="E18" s="3">
        <v>0</v>
      </c>
      <c r="F18" s="15">
        <f>G18+H18</f>
        <v>227.148</v>
      </c>
      <c r="G18" s="16">
        <f>210.517*1.079</f>
        <v>227.148</v>
      </c>
      <c r="H18" s="3">
        <v>0</v>
      </c>
      <c r="I18" s="15">
        <f t="shared" si="1"/>
        <v>241.231</v>
      </c>
      <c r="J18" s="16">
        <f>210.517*1.079*1.062</f>
        <v>241.231</v>
      </c>
      <c r="K18" s="25">
        <v>0</v>
      </c>
      <c r="L18" s="9"/>
      <c r="M18" s="9"/>
    </row>
    <row r="19" spans="1:13" ht="12.75">
      <c r="A19" s="26" t="s">
        <v>13</v>
      </c>
      <c r="B19" s="17"/>
      <c r="C19" s="17">
        <f t="shared" si="0"/>
        <v>498.49</v>
      </c>
      <c r="D19" s="3">
        <f>200.25+275.24</f>
        <v>475.49</v>
      </c>
      <c r="E19" s="3">
        <v>23</v>
      </c>
      <c r="F19" s="17">
        <f>G19+H19</f>
        <v>498.49</v>
      </c>
      <c r="G19" s="3">
        <f>200.25+275.24</f>
        <v>475.49</v>
      </c>
      <c r="H19" s="3">
        <v>23</v>
      </c>
      <c r="I19" s="17">
        <f t="shared" si="1"/>
        <v>498.49</v>
      </c>
      <c r="J19" s="3">
        <f>200.25+275.24</f>
        <v>475.49</v>
      </c>
      <c r="K19" s="25">
        <v>23</v>
      </c>
      <c r="L19" s="9"/>
      <c r="M19" s="9"/>
    </row>
    <row r="20" spans="1:13" ht="12.75">
      <c r="A20" s="27" t="s">
        <v>14</v>
      </c>
      <c r="B20" s="3"/>
      <c r="C20" s="17">
        <f t="shared" si="0"/>
        <v>309.99</v>
      </c>
      <c r="D20" s="3">
        <f>101.5+185.49</f>
        <v>286.99</v>
      </c>
      <c r="E20" s="3">
        <v>23</v>
      </c>
      <c r="F20" s="17">
        <f>G20+H20</f>
        <v>309.99</v>
      </c>
      <c r="G20" s="3">
        <f>101.5+185.49</f>
        <v>286.99</v>
      </c>
      <c r="H20" s="3">
        <v>23</v>
      </c>
      <c r="I20" s="17">
        <f t="shared" si="1"/>
        <v>309.99</v>
      </c>
      <c r="J20" s="3">
        <f>101.5+185.49</f>
        <v>286.99</v>
      </c>
      <c r="K20" s="25">
        <v>23</v>
      </c>
      <c r="L20" s="9"/>
      <c r="M20" s="9"/>
    </row>
    <row r="21" spans="1:13" ht="12.75">
      <c r="A21" s="38" t="s">
        <v>35</v>
      </c>
      <c r="B21" s="3"/>
      <c r="C21" s="17"/>
      <c r="D21" s="3"/>
      <c r="E21" s="3"/>
      <c r="F21" s="17"/>
      <c r="G21" s="3"/>
      <c r="H21" s="3"/>
      <c r="I21" s="17"/>
      <c r="J21" s="3"/>
      <c r="K21" s="25"/>
      <c r="L21" s="9"/>
      <c r="M21" s="9"/>
    </row>
    <row r="22" spans="1:13" ht="12.75">
      <c r="A22" s="27" t="s">
        <v>36</v>
      </c>
      <c r="B22" s="3"/>
      <c r="C22" s="17">
        <f t="shared" si="0"/>
        <v>5983</v>
      </c>
      <c r="D22" s="3">
        <f>2286+3697</f>
        <v>5983</v>
      </c>
      <c r="E22" s="3">
        <v>0</v>
      </c>
      <c r="F22" s="17">
        <f>G22+H22</f>
        <v>5983</v>
      </c>
      <c r="G22" s="3">
        <f>2286+3697</f>
        <v>5983</v>
      </c>
      <c r="H22" s="3">
        <v>0</v>
      </c>
      <c r="I22" s="17">
        <f t="shared" si="1"/>
        <v>5983</v>
      </c>
      <c r="J22" s="3">
        <f>2286+3697</f>
        <v>5983</v>
      </c>
      <c r="K22" s="25">
        <v>0</v>
      </c>
      <c r="L22" s="9"/>
      <c r="M22" s="9"/>
    </row>
    <row r="23" spans="1:13" ht="23.25" customHeight="1">
      <c r="A23" s="27" t="s">
        <v>15</v>
      </c>
      <c r="B23" s="3"/>
      <c r="C23" s="17">
        <f t="shared" si="0"/>
        <v>1350</v>
      </c>
      <c r="D23" s="3">
        <f>650+700</f>
        <v>1350</v>
      </c>
      <c r="E23" s="3">
        <v>0</v>
      </c>
      <c r="F23" s="17">
        <v>1400</v>
      </c>
      <c r="G23" s="3">
        <f>680+720</f>
        <v>1400</v>
      </c>
      <c r="H23" s="3">
        <v>0</v>
      </c>
      <c r="I23" s="17">
        <v>1440</v>
      </c>
      <c r="J23" s="3">
        <v>1440</v>
      </c>
      <c r="K23" s="25">
        <v>0</v>
      </c>
      <c r="L23" s="9"/>
      <c r="M23" s="9"/>
    </row>
    <row r="24" spans="1:13" ht="12.75">
      <c r="A24" s="27" t="s">
        <v>16</v>
      </c>
      <c r="B24" s="3"/>
      <c r="C24" s="17">
        <f t="shared" si="0"/>
        <v>50</v>
      </c>
      <c r="D24" s="3">
        <v>0</v>
      </c>
      <c r="E24" s="3">
        <v>50</v>
      </c>
      <c r="F24" s="17">
        <f>G24+H24</f>
        <v>52</v>
      </c>
      <c r="G24" s="3">
        <v>0</v>
      </c>
      <c r="H24" s="3">
        <v>52</v>
      </c>
      <c r="I24" s="17">
        <f t="shared" si="1"/>
        <v>54</v>
      </c>
      <c r="J24" s="3">
        <v>0</v>
      </c>
      <c r="K24" s="25">
        <v>54</v>
      </c>
      <c r="L24" s="9"/>
      <c r="M24" s="9"/>
    </row>
    <row r="25" spans="1:13" ht="12.75">
      <c r="A25" s="26" t="s">
        <v>17</v>
      </c>
      <c r="B25" s="17"/>
      <c r="C25" s="17">
        <f t="shared" si="0"/>
        <v>2668</v>
      </c>
      <c r="D25" s="3">
        <v>0</v>
      </c>
      <c r="E25" s="3">
        <v>2668</v>
      </c>
      <c r="F25" s="17">
        <f>G25+H25</f>
        <v>2720</v>
      </c>
      <c r="G25" s="3">
        <v>0</v>
      </c>
      <c r="H25" s="3">
        <v>2720</v>
      </c>
      <c r="I25" s="17">
        <f t="shared" si="1"/>
        <v>2775</v>
      </c>
      <c r="J25" s="3">
        <v>0</v>
      </c>
      <c r="K25" s="25">
        <v>2775</v>
      </c>
      <c r="L25" s="9"/>
      <c r="M25" s="9"/>
    </row>
    <row r="26" spans="1:13" ht="12.75">
      <c r="A26" s="38" t="s">
        <v>37</v>
      </c>
      <c r="B26" s="17"/>
      <c r="C26" s="17"/>
      <c r="D26" s="3"/>
      <c r="E26" s="3"/>
      <c r="F26" s="17"/>
      <c r="G26" s="3"/>
      <c r="H26" s="3"/>
      <c r="I26" s="17"/>
      <c r="J26" s="3"/>
      <c r="K26" s="25"/>
      <c r="L26" s="9"/>
      <c r="M26" s="9"/>
    </row>
    <row r="27" spans="1:13" ht="26.25" customHeight="1">
      <c r="A27" s="27" t="s">
        <v>38</v>
      </c>
      <c r="B27" s="4"/>
      <c r="C27" s="3">
        <v>70</v>
      </c>
      <c r="D27" s="3">
        <f>35+35</f>
        <v>70</v>
      </c>
      <c r="E27" s="3">
        <v>0</v>
      </c>
      <c r="F27" s="3">
        <v>76</v>
      </c>
      <c r="G27" s="3">
        <v>76</v>
      </c>
      <c r="H27" s="3">
        <v>0</v>
      </c>
      <c r="I27" s="3">
        <v>80</v>
      </c>
      <c r="J27" s="3">
        <v>80</v>
      </c>
      <c r="K27" s="25">
        <v>0</v>
      </c>
      <c r="L27" s="9"/>
      <c r="M27" s="9"/>
    </row>
    <row r="28" spans="1:13" ht="13.5" customHeight="1">
      <c r="A28" s="27" t="s">
        <v>18</v>
      </c>
      <c r="B28" s="4"/>
      <c r="C28" s="3">
        <v>700</v>
      </c>
      <c r="D28" s="3">
        <v>700</v>
      </c>
      <c r="E28" s="3">
        <v>0</v>
      </c>
      <c r="F28" s="3">
        <v>730</v>
      </c>
      <c r="G28" s="3">
        <v>730</v>
      </c>
      <c r="H28" s="3">
        <v>0</v>
      </c>
      <c r="I28" s="3">
        <v>750</v>
      </c>
      <c r="J28" s="3">
        <v>750</v>
      </c>
      <c r="K28" s="25">
        <v>0</v>
      </c>
      <c r="L28" s="9"/>
      <c r="M28" s="9"/>
    </row>
    <row r="29" spans="1:13" ht="13.5" customHeight="1">
      <c r="A29" s="27" t="s">
        <v>19</v>
      </c>
      <c r="B29" s="4"/>
      <c r="C29" s="17">
        <f>D29+E29</f>
        <v>2</v>
      </c>
      <c r="D29" s="3"/>
      <c r="E29" s="3">
        <v>2</v>
      </c>
      <c r="F29" s="17">
        <f>G29+H29</f>
        <v>2</v>
      </c>
      <c r="G29" s="3"/>
      <c r="H29" s="3">
        <v>2</v>
      </c>
      <c r="I29" s="17">
        <f>J29+K29</f>
        <v>2</v>
      </c>
      <c r="J29" s="3"/>
      <c r="K29" s="25">
        <v>2</v>
      </c>
      <c r="L29" s="9"/>
      <c r="M29" s="9"/>
    </row>
    <row r="30" spans="1:13" ht="12.75">
      <c r="A30" s="38" t="s">
        <v>39</v>
      </c>
      <c r="B30" s="4"/>
      <c r="C30" s="17"/>
      <c r="D30" s="3"/>
      <c r="E30" s="3"/>
      <c r="F30" s="17"/>
      <c r="G30" s="3"/>
      <c r="H30" s="3"/>
      <c r="I30" s="17"/>
      <c r="J30" s="3"/>
      <c r="K30" s="25"/>
      <c r="L30" s="9"/>
      <c r="M30" s="9"/>
    </row>
    <row r="31" spans="1:13" ht="12.75">
      <c r="A31" s="27" t="s">
        <v>40</v>
      </c>
      <c r="B31" s="4"/>
      <c r="C31" s="15">
        <f>D31+E31</f>
        <v>2.458</v>
      </c>
      <c r="D31" s="16">
        <f>D17/D22</f>
        <v>2.458</v>
      </c>
      <c r="E31" s="3">
        <v>0</v>
      </c>
      <c r="F31" s="15">
        <f>G31+H31</f>
        <v>2.518</v>
      </c>
      <c r="G31" s="16">
        <f>G17/G22</f>
        <v>2.518</v>
      </c>
      <c r="H31" s="3">
        <v>0</v>
      </c>
      <c r="I31" s="15">
        <f>J31+K31</f>
        <v>2.675</v>
      </c>
      <c r="J31" s="16">
        <f>J17/J22</f>
        <v>2.675</v>
      </c>
      <c r="K31" s="25">
        <v>0</v>
      </c>
      <c r="L31" s="9"/>
      <c r="M31" s="9"/>
    </row>
    <row r="32" spans="1:13" ht="16.5" customHeight="1">
      <c r="A32" s="27" t="s">
        <v>20</v>
      </c>
      <c r="B32" s="4"/>
      <c r="C32" s="18">
        <f>D32+E32</f>
        <v>1567.4</v>
      </c>
      <c r="D32" s="19">
        <v>1567.4</v>
      </c>
      <c r="E32" s="3"/>
      <c r="F32" s="18">
        <f>G32+H32</f>
        <v>1691.2</v>
      </c>
      <c r="G32" s="19">
        <f>1567.37*1.079</f>
        <v>1691.2</v>
      </c>
      <c r="H32" s="3"/>
      <c r="I32" s="18">
        <f>J32+K32</f>
        <v>1796.1</v>
      </c>
      <c r="J32" s="19">
        <f>G32*1.062</f>
        <v>1796.1</v>
      </c>
      <c r="K32" s="25"/>
      <c r="L32" s="9"/>
      <c r="M32" s="9"/>
    </row>
    <row r="33" spans="1:13" ht="16.5" customHeight="1">
      <c r="A33" s="27" t="s">
        <v>23</v>
      </c>
      <c r="B33" s="4"/>
      <c r="C33" s="19">
        <v>3271.3</v>
      </c>
      <c r="D33" s="19">
        <v>3271.3</v>
      </c>
      <c r="E33" s="3"/>
      <c r="F33" s="19">
        <f>3271.25*1.079</f>
        <v>3529.7</v>
      </c>
      <c r="G33" s="19">
        <f>3271.25*1.079</f>
        <v>3529.7</v>
      </c>
      <c r="H33" s="3"/>
      <c r="I33" s="19">
        <f>3271.25*1.079*1.062</f>
        <v>3748.5</v>
      </c>
      <c r="J33" s="19">
        <f>3271.25*1.079*1.062</f>
        <v>3748.5</v>
      </c>
      <c r="K33" s="25"/>
      <c r="L33" s="9"/>
      <c r="M33" s="9"/>
    </row>
    <row r="34" spans="1:13" ht="25.5" customHeight="1">
      <c r="A34" s="27" t="s">
        <v>21</v>
      </c>
      <c r="B34" s="4"/>
      <c r="C34" s="15">
        <f>D34+E34</f>
        <v>0.035</v>
      </c>
      <c r="D34" s="16">
        <f>D18/D22</f>
        <v>0.035</v>
      </c>
      <c r="E34" s="3">
        <v>0</v>
      </c>
      <c r="F34" s="15">
        <f>G34+H34</f>
        <v>0.038</v>
      </c>
      <c r="G34" s="16">
        <f>G18/G22</f>
        <v>0.038</v>
      </c>
      <c r="H34" s="3">
        <v>0</v>
      </c>
      <c r="I34" s="15">
        <f>J34+K34</f>
        <v>0.04</v>
      </c>
      <c r="J34" s="16">
        <f>J18/J22</f>
        <v>0.04</v>
      </c>
      <c r="K34" s="25">
        <v>0</v>
      </c>
      <c r="L34" s="9"/>
      <c r="M34" s="9"/>
    </row>
    <row r="35" spans="1:13" ht="13.5" thickBot="1">
      <c r="A35" s="28" t="s">
        <v>22</v>
      </c>
      <c r="B35" s="29"/>
      <c r="C35" s="30">
        <f>D35+E35</f>
        <v>0.02</v>
      </c>
      <c r="D35" s="31">
        <v>0</v>
      </c>
      <c r="E35" s="31">
        <v>0.02</v>
      </c>
      <c r="F35" s="30">
        <f>G35+H35</f>
        <v>0.02</v>
      </c>
      <c r="G35" s="31">
        <v>0</v>
      </c>
      <c r="H35" s="31">
        <v>0.02</v>
      </c>
      <c r="I35" s="31" t="s">
        <v>9</v>
      </c>
      <c r="J35" s="31">
        <v>0</v>
      </c>
      <c r="K35" s="32">
        <v>0.02</v>
      </c>
      <c r="L35" s="9"/>
      <c r="M35" s="9"/>
    </row>
    <row r="36" spans="1:13" ht="12.75">
      <c r="A36" s="6"/>
      <c r="B36" s="6"/>
      <c r="C36" s="5"/>
      <c r="D36" s="6"/>
      <c r="E36" s="6"/>
      <c r="F36" s="5"/>
      <c r="G36" s="6"/>
      <c r="H36" s="6"/>
      <c r="I36" s="7"/>
      <c r="J36" s="6"/>
      <c r="K36" s="6"/>
      <c r="L36" s="9"/>
      <c r="M36" s="9"/>
    </row>
    <row r="37" spans="1:13" ht="12.75">
      <c r="A37" s="6"/>
      <c r="B37" s="6"/>
      <c r="C37" s="5"/>
      <c r="D37" s="6"/>
      <c r="E37" s="6"/>
      <c r="F37" s="5"/>
      <c r="G37" s="6"/>
      <c r="H37" s="6"/>
      <c r="I37" s="5"/>
      <c r="J37" s="6"/>
      <c r="K37" s="6"/>
      <c r="L37" s="9"/>
      <c r="M37" s="9"/>
    </row>
    <row r="38" spans="1:13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27.75">
      <c r="A39" s="39" t="s">
        <v>41</v>
      </c>
      <c r="B39" s="39"/>
      <c r="C39" s="39"/>
      <c r="D39" s="39"/>
      <c r="E39" s="39"/>
      <c r="F39" s="8"/>
      <c r="G39" s="8"/>
      <c r="H39" s="8"/>
      <c r="I39" s="8"/>
      <c r="J39" s="9"/>
      <c r="K39" s="9"/>
      <c r="L39" s="9"/>
      <c r="M39" s="9"/>
    </row>
    <row r="40" spans="1:13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13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13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13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3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13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1:13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13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1:13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13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13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13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13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3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13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13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13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</sheetData>
  <mergeCells count="11">
    <mergeCell ref="I7:I8"/>
    <mergeCell ref="I6:K6"/>
    <mergeCell ref="C7:C8"/>
    <mergeCell ref="J7:K7"/>
    <mergeCell ref="A6:A8"/>
    <mergeCell ref="B6:B8"/>
    <mergeCell ref="C6:E6"/>
    <mergeCell ref="F6:H6"/>
    <mergeCell ref="D7:E7"/>
    <mergeCell ref="F7:F8"/>
    <mergeCell ref="G7:H7"/>
  </mergeCells>
  <printOptions/>
  <pageMargins left="0.7874015748031497" right="0.7874015748031497" top="0.984251968503937" bottom="0.3937007874015748" header="0.5118110236220472" footer="0.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2011-06-09T10:28:28Z</cp:lastPrinted>
  <dcterms:created xsi:type="dcterms:W3CDTF">1996-10-08T23:32:33Z</dcterms:created>
  <dcterms:modified xsi:type="dcterms:W3CDTF">2011-06-20T15:23:18Z</dcterms:modified>
  <cp:category/>
  <cp:version/>
  <cp:contentType/>
  <cp:contentStatus/>
</cp:coreProperties>
</file>