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'лист'!$A$1:$I$63</definedName>
  </definedNames>
  <calcPr fullCalcOnLoad="1"/>
</workbook>
</file>

<file path=xl/sharedStrings.xml><?xml version="1.0" encoding="utf-8"?>
<sst xmlns="http://schemas.openxmlformats.org/spreadsheetml/2006/main" count="73" uniqueCount="51">
  <si>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</si>
  <si>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</si>
  <si>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</si>
  <si>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</si>
  <si>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</si>
  <si>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</si>
  <si>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</si>
  <si>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</si>
  <si>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</si>
  <si>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</si>
  <si>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</si>
  <si>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Зміна обсягів депозитів і цінних паперів, що використовуються для управління ліквідністю</t>
  </si>
  <si>
    <t>Повернення коштів з депозитів або пред'явлення цінних паперів</t>
  </si>
  <si>
    <t>Розміщення коштів на депозитах або придбання цінних паперів</t>
  </si>
  <si>
    <t>Зміни обсягів готівкових коштів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</si>
  <si>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</si>
  <si>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</si>
  <si>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</si>
  <si>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</si>
  <si>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</si>
  <si>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</si>
  <si>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</si>
  <si>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</si>
  <si>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</si>
  <si>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</si>
  <si>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Всього за типом кредитора</t>
  </si>
  <si>
    <t>Всього за типом боргового зобов'язання</t>
  </si>
  <si>
    <t>Зовнішнє фінансування</t>
  </si>
  <si>
    <t>погашення основної суми боргу</t>
  </si>
  <si>
    <t>до рішення міської ради</t>
  </si>
  <si>
    <t xml:space="preserve">Запозичення </t>
  </si>
  <si>
    <t>Ю.В.Каптюх</t>
  </si>
  <si>
    <t>розміщення вільних залишків спеціального фонду бюджету на депозитних рахунках в установах банку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</si>
  <si>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</si>
  <si>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</si>
  <si>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</si>
  <si>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</si>
  <si>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</si>
  <si>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</si>
  <si>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</si>
  <si>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</si>
  <si>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</si>
  <si>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</si>
  <si>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В.Ф.Кальцев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</si>
  <si>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</si>
  <si>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</si>
  <si>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Секретар міської ради</t>
  </si>
  <si>
    <t>Додаток 6</t>
  </si>
  <si>
    <t>Джерела фінансування бюджету міста на 2012 рік</t>
  </si>
  <si>
    <t>Повернено</t>
  </si>
  <si>
    <t>23.02.2012 №6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</si>
</sst>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31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i/>
      <sz val="10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0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Times New Roman"/>
      <family val="1"/>
    </font>
    <font>
      <b/>
      <u val="single"/>
      <sz val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177" fontId="9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77" fontId="0" fillId="0" borderId="11" xfId="0" applyNumberFormat="1" applyFont="1" applyBorder="1" applyAlignment="1">
      <alignment horizont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7" fontId="8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7" fontId="2" fillId="0" borderId="10" xfId="0" applyNumberFormat="1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177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10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 vertical="center" wrapText="1"/>
    </xf>
    <xf numFmtId="177" fontId="10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9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Rar$DI41.641\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75">
          <cell r="L175">
            <v>47808265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view="pageBreakPreview" zoomScale="75" zoomScaleNormal="75" zoomScaleSheetLayoutView="75"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5.25390625" style="0" customWidth="1"/>
    <col min="5" max="5" width="15.875" style="0" customWidth="1"/>
    <col min="6" max="6" width="17.125" style="0" hidden="1" customWidth="1"/>
    <col min="7" max="7" width="24.875" style="0" hidden="1" customWidth="1"/>
    <col min="8" max="8" width="15.125" style="0" hidden="1" customWidth="1"/>
    <col min="9" max="9" width="17.125" style="0" customWidth="1"/>
  </cols>
  <sheetData>
    <row r="1" spans="1:10" ht="33" customHeight="1">
      <c r="A1" s="70"/>
      <c r="B1" s="70"/>
      <c r="C1" s="70"/>
      <c r="D1" s="66" t="s">
        <v>47</v>
      </c>
      <c r="F1" s="60"/>
      <c r="G1" s="61"/>
      <c r="H1" s="60"/>
      <c r="I1" s="60"/>
      <c r="J1" s="9"/>
    </row>
    <row r="2" spans="1:10" ht="23.25">
      <c r="A2" s="70"/>
      <c r="B2" s="70"/>
      <c r="C2" s="70"/>
      <c r="D2" s="66" t="s">
        <v>29</v>
      </c>
      <c r="F2" s="60"/>
      <c r="G2" s="61"/>
      <c r="H2" s="60"/>
      <c r="I2" s="60"/>
      <c r="J2" s="9"/>
    </row>
    <row r="3" spans="1:10" ht="23.25" hidden="1">
      <c r="A3" s="70"/>
      <c r="B3" s="70"/>
      <c r="C3" s="70"/>
      <c r="D3" s="67"/>
      <c r="F3" s="62"/>
      <c r="G3" s="61"/>
      <c r="H3" s="62"/>
      <c r="I3" s="62"/>
      <c r="J3" s="8"/>
    </row>
    <row r="4" spans="1:10" ht="23.25">
      <c r="A4" s="70"/>
      <c r="B4" s="70"/>
      <c r="C4" s="70"/>
      <c r="D4" s="86" t="s">
        <v>50</v>
      </c>
      <c r="F4" s="60"/>
      <c r="G4" s="61"/>
      <c r="H4" s="60"/>
      <c r="I4" s="60"/>
      <c r="J4" s="9"/>
    </row>
    <row r="5" spans="5:9" ht="23.25">
      <c r="E5" s="61"/>
      <c r="F5" s="61"/>
      <c r="G5" s="61"/>
      <c r="H5" s="61"/>
      <c r="I5" s="61"/>
    </row>
    <row r="6" spans="1:9" ht="29.25" customHeight="1">
      <c r="A6" s="68" t="s">
        <v>48</v>
      </c>
      <c r="B6" s="68"/>
      <c r="C6" s="68"/>
      <c r="D6" s="68"/>
      <c r="E6" s="68"/>
      <c r="F6" s="68"/>
      <c r="G6" s="68"/>
      <c r="H6" s="68"/>
      <c r="I6" s="68"/>
    </row>
    <row r="7" spans="1:8" ht="15.75" hidden="1">
      <c r="A7" s="69"/>
      <c r="B7" s="69"/>
      <c r="C7" s="69"/>
      <c r="D7" s="69"/>
      <c r="E7" s="69"/>
      <c r="F7" s="32"/>
      <c r="G7" s="32"/>
      <c r="H7" s="32"/>
    </row>
    <row r="8" spans="3:9" ht="12.75">
      <c r="C8" s="1"/>
      <c r="D8" s="1"/>
      <c r="E8" s="1"/>
      <c r="F8" s="1"/>
      <c r="G8" s="1"/>
      <c r="H8" s="1"/>
      <c r="I8" s="1" t="s">
        <v>42</v>
      </c>
    </row>
    <row r="9" spans="1:9" ht="17.25" customHeight="1">
      <c r="A9" s="83" t="s">
        <v>0</v>
      </c>
      <c r="B9" s="83" t="s">
        <v>1</v>
      </c>
      <c r="C9" s="74" t="s">
        <v>19</v>
      </c>
      <c r="D9" s="71" t="s">
        <v>20</v>
      </c>
      <c r="E9" s="72"/>
      <c r="F9" s="72"/>
      <c r="G9" s="72"/>
      <c r="H9" s="73"/>
      <c r="I9" s="74" t="s">
        <v>22</v>
      </c>
    </row>
    <row r="10" spans="1:9" ht="25.5" customHeight="1">
      <c r="A10" s="84"/>
      <c r="B10" s="84"/>
      <c r="C10" s="75"/>
      <c r="D10" s="77" t="s">
        <v>22</v>
      </c>
      <c r="E10" s="79" t="s">
        <v>21</v>
      </c>
      <c r="F10" s="80"/>
      <c r="G10" s="80"/>
      <c r="H10" s="81"/>
      <c r="I10" s="75"/>
    </row>
    <row r="11" spans="1:9" ht="72.75" customHeight="1" hidden="1">
      <c r="A11" s="85"/>
      <c r="B11" s="85"/>
      <c r="C11" s="76"/>
      <c r="D11" s="78"/>
      <c r="E11" s="33" t="s">
        <v>28</v>
      </c>
      <c r="F11" s="33" t="s">
        <v>30</v>
      </c>
      <c r="G11" s="33" t="s">
        <v>32</v>
      </c>
      <c r="H11" s="33"/>
      <c r="I11" s="76"/>
    </row>
    <row r="12" spans="1:9" s="2" customFormat="1" ht="12.75">
      <c r="A12" s="6">
        <v>200000</v>
      </c>
      <c r="B12" s="21" t="s">
        <v>23</v>
      </c>
      <c r="C12" s="23">
        <f>C26+C13</f>
        <v>3777885</v>
      </c>
      <c r="D12" s="37">
        <f>D19+D13+D26</f>
        <v>150368758</v>
      </c>
      <c r="E12" s="37">
        <f>E19+E13+E26</f>
        <v>128159189</v>
      </c>
      <c r="F12" s="37">
        <f>F19+F13</f>
        <v>0</v>
      </c>
      <c r="G12" s="57">
        <f>G19+G26</f>
        <v>0</v>
      </c>
      <c r="H12" s="37">
        <f>H19+H26</f>
        <v>0</v>
      </c>
      <c r="I12" s="37">
        <f aca="true" t="shared" si="0" ref="I12:I28">C12+D12</f>
        <v>154146643</v>
      </c>
    </row>
    <row r="13" spans="1:9" s="2" customFormat="1" ht="12.75">
      <c r="A13" s="6">
        <v>203000</v>
      </c>
      <c r="B13" s="35" t="s">
        <v>37</v>
      </c>
      <c r="C13" s="23">
        <f>C14+C16</f>
        <v>-37883698</v>
      </c>
      <c r="D13" s="36">
        <f>D16</f>
        <v>50000000</v>
      </c>
      <c r="E13" s="36">
        <f>E16</f>
        <v>50000000</v>
      </c>
      <c r="F13" s="36">
        <f>F16</f>
        <v>0</v>
      </c>
      <c r="G13" s="23"/>
      <c r="H13" s="23"/>
      <c r="I13" s="36">
        <f t="shared" si="0"/>
        <v>12116302</v>
      </c>
    </row>
    <row r="14" spans="1:9" s="2" customFormat="1" ht="25.5">
      <c r="A14" s="6">
        <v>203400</v>
      </c>
      <c r="B14" s="12" t="s">
        <v>18</v>
      </c>
      <c r="C14" s="23">
        <f>C15</f>
        <v>-37883698</v>
      </c>
      <c r="D14" s="36"/>
      <c r="E14" s="36"/>
      <c r="F14" s="36"/>
      <c r="G14" s="23"/>
      <c r="H14" s="23"/>
      <c r="I14" s="36">
        <f t="shared" si="0"/>
        <v>-37883698</v>
      </c>
    </row>
    <row r="15" spans="1:9" s="2" customFormat="1" ht="12.75">
      <c r="A15" s="6">
        <v>203420</v>
      </c>
      <c r="B15" s="63" t="s">
        <v>49</v>
      </c>
      <c r="C15" s="23">
        <v>-37883698</v>
      </c>
      <c r="D15" s="36"/>
      <c r="E15" s="36"/>
      <c r="F15" s="36"/>
      <c r="G15" s="23"/>
      <c r="H15" s="23"/>
      <c r="I15" s="36">
        <f t="shared" si="0"/>
        <v>-37883698</v>
      </c>
    </row>
    <row r="16" spans="1:9" s="2" customFormat="1" ht="12.75">
      <c r="A16" s="6">
        <v>203500</v>
      </c>
      <c r="B16" s="35" t="s">
        <v>37</v>
      </c>
      <c r="C16" s="23"/>
      <c r="D16" s="36">
        <f>D17-(-D18)</f>
        <v>50000000</v>
      </c>
      <c r="E16" s="36">
        <f>E17-(-E18)</f>
        <v>50000000</v>
      </c>
      <c r="F16" s="36">
        <f>F17-F18</f>
        <v>0</v>
      </c>
      <c r="G16" s="23"/>
      <c r="H16" s="23"/>
      <c r="I16" s="36">
        <f t="shared" si="0"/>
        <v>50000000</v>
      </c>
    </row>
    <row r="17" spans="1:9" s="2" customFormat="1" ht="12.75">
      <c r="A17" s="6">
        <v>203510</v>
      </c>
      <c r="B17" s="34" t="s">
        <v>38</v>
      </c>
      <c r="C17" s="23"/>
      <c r="D17" s="50">
        <f>E17+F17</f>
        <v>50000000</v>
      </c>
      <c r="E17" s="36">
        <v>50000000</v>
      </c>
      <c r="F17" s="23"/>
      <c r="G17" s="23"/>
      <c r="H17" s="23"/>
      <c r="I17" s="36">
        <f t="shared" si="0"/>
        <v>50000000</v>
      </c>
    </row>
    <row r="18" spans="1:9" s="2" customFormat="1" ht="12.75">
      <c r="A18" s="6">
        <v>203520</v>
      </c>
      <c r="B18" s="34" t="s">
        <v>39</v>
      </c>
      <c r="C18" s="23"/>
      <c r="D18" s="36">
        <f>E18+F18</f>
        <v>0</v>
      </c>
      <c r="E18" s="36"/>
      <c r="F18" s="23"/>
      <c r="G18" s="23"/>
      <c r="H18" s="23"/>
      <c r="I18" s="36">
        <f t="shared" si="0"/>
        <v>0</v>
      </c>
    </row>
    <row r="19" spans="1:9" s="4" customFormat="1" ht="38.25" hidden="1">
      <c r="A19" s="13">
        <v>206000</v>
      </c>
      <c r="B19" s="18" t="s">
        <v>24</v>
      </c>
      <c r="C19" s="38">
        <f aca="true" t="shared" si="1" ref="C19:H19">C20-C21</f>
        <v>0</v>
      </c>
      <c r="D19" s="38">
        <f>D20-D21</f>
        <v>0</v>
      </c>
      <c r="E19" s="38">
        <f t="shared" si="1"/>
        <v>0</v>
      </c>
      <c r="F19" s="38">
        <f t="shared" si="1"/>
        <v>0</v>
      </c>
      <c r="G19" s="38">
        <f t="shared" si="1"/>
        <v>0</v>
      </c>
      <c r="H19" s="38">
        <f t="shared" si="1"/>
        <v>0</v>
      </c>
      <c r="I19" s="46">
        <f t="shared" si="0"/>
        <v>0</v>
      </c>
    </row>
    <row r="20" spans="1:9" ht="25.5" hidden="1">
      <c r="A20" s="17">
        <v>206100</v>
      </c>
      <c r="B20" s="19" t="s">
        <v>12</v>
      </c>
      <c r="C20" s="25"/>
      <c r="D20" s="25">
        <f>E20+F20+G20</f>
        <v>0</v>
      </c>
      <c r="E20" s="25"/>
      <c r="F20" s="25"/>
      <c r="G20" s="25"/>
      <c r="H20" s="25"/>
      <c r="I20" s="44">
        <f t="shared" si="0"/>
        <v>0</v>
      </c>
    </row>
    <row r="21" spans="1:9" ht="25.5" hidden="1">
      <c r="A21" s="17">
        <v>206200</v>
      </c>
      <c r="B21" s="19" t="s">
        <v>13</v>
      </c>
      <c r="C21" s="25"/>
      <c r="D21" s="25">
        <f>E21+F21+G21</f>
        <v>0</v>
      </c>
      <c r="E21" s="43"/>
      <c r="F21" s="26"/>
      <c r="G21" s="26"/>
      <c r="H21" s="26"/>
      <c r="I21" s="43">
        <f t="shared" si="0"/>
        <v>0</v>
      </c>
    </row>
    <row r="22" spans="1:9" ht="12.75" hidden="1">
      <c r="A22" s="17">
        <v>300000</v>
      </c>
      <c r="B22" s="20" t="s">
        <v>27</v>
      </c>
      <c r="C22" s="25"/>
      <c r="D22" s="25">
        <f>E22+F22</f>
        <v>0</v>
      </c>
      <c r="E22" s="25">
        <f>E23</f>
        <v>0</v>
      </c>
      <c r="F22" s="25"/>
      <c r="G22" s="25"/>
      <c r="H22" s="25"/>
      <c r="I22" s="44">
        <f t="shared" si="0"/>
        <v>0</v>
      </c>
    </row>
    <row r="23" spans="1:9" ht="38.25" hidden="1">
      <c r="A23" s="17">
        <v>306000</v>
      </c>
      <c r="B23" s="20" t="s">
        <v>24</v>
      </c>
      <c r="C23" s="25"/>
      <c r="D23" s="25">
        <f>E23+F23</f>
        <v>0</v>
      </c>
      <c r="E23" s="25"/>
      <c r="F23" s="25"/>
      <c r="G23" s="25"/>
      <c r="H23" s="25"/>
      <c r="I23" s="44">
        <f t="shared" si="0"/>
        <v>0</v>
      </c>
    </row>
    <row r="24" spans="1:9" ht="25.5" hidden="1">
      <c r="A24" s="17">
        <v>306100</v>
      </c>
      <c r="B24" s="20" t="s">
        <v>12</v>
      </c>
      <c r="C24" s="25"/>
      <c r="D24" s="25">
        <f>E24+F24</f>
        <v>0</v>
      </c>
      <c r="E24" s="25"/>
      <c r="F24" s="25"/>
      <c r="G24" s="25"/>
      <c r="H24" s="25"/>
      <c r="I24" s="44">
        <f t="shared" si="0"/>
        <v>0</v>
      </c>
    </row>
    <row r="25" spans="1:9" ht="25.5" hidden="1">
      <c r="A25" s="17">
        <v>306200</v>
      </c>
      <c r="B25" s="20" t="s">
        <v>13</v>
      </c>
      <c r="C25" s="25"/>
      <c r="D25" s="25">
        <f>E25+F25</f>
        <v>0</v>
      </c>
      <c r="E25" s="25"/>
      <c r="F25" s="25"/>
      <c r="G25" s="25"/>
      <c r="H25" s="25"/>
      <c r="I25" s="44">
        <f t="shared" si="0"/>
        <v>0</v>
      </c>
    </row>
    <row r="26" spans="1:9" ht="25.5">
      <c r="A26" s="11">
        <v>208000</v>
      </c>
      <c r="B26" s="12" t="s">
        <v>45</v>
      </c>
      <c r="C26" s="28">
        <f>C27-C28+C29</f>
        <v>41661583</v>
      </c>
      <c r="D26" s="28">
        <f>D27-D28+D29</f>
        <v>100368758</v>
      </c>
      <c r="E26" s="28">
        <f>E27-E28+E29</f>
        <v>78159189</v>
      </c>
      <c r="F26" s="25"/>
      <c r="G26" s="25"/>
      <c r="H26" s="25">
        <f>H27-H28</f>
        <v>0</v>
      </c>
      <c r="I26" s="44">
        <f t="shared" si="0"/>
        <v>142030341</v>
      </c>
    </row>
    <row r="27" spans="1:9" ht="12.75">
      <c r="A27" s="16">
        <v>208100</v>
      </c>
      <c r="B27" s="10" t="s">
        <v>15</v>
      </c>
      <c r="C27" s="25">
        <v>89969848</v>
      </c>
      <c r="D27" s="25">
        <v>52560493</v>
      </c>
      <c r="E27" s="25">
        <v>30350924</v>
      </c>
      <c r="F27" s="25"/>
      <c r="G27" s="25"/>
      <c r="H27" s="25"/>
      <c r="I27" s="44">
        <f t="shared" si="0"/>
        <v>142530341</v>
      </c>
    </row>
    <row r="28" spans="1:9" ht="12.75">
      <c r="A28" s="16">
        <v>208200</v>
      </c>
      <c r="B28" s="10" t="s">
        <v>16</v>
      </c>
      <c r="C28" s="25">
        <v>500000</v>
      </c>
      <c r="D28" s="25"/>
      <c r="E28" s="25"/>
      <c r="F28" s="25"/>
      <c r="G28" s="25"/>
      <c r="H28" s="25"/>
      <c r="I28" s="44">
        <f t="shared" si="0"/>
        <v>500000</v>
      </c>
    </row>
    <row r="29" spans="1:9" ht="38.25">
      <c r="A29" s="51">
        <v>208400</v>
      </c>
      <c r="B29" s="52" t="s">
        <v>44</v>
      </c>
      <c r="C29" s="25">
        <f>-'[1]Свод'!L175</f>
        <v>-47808265</v>
      </c>
      <c r="D29" s="25">
        <f>E29</f>
        <v>47808265</v>
      </c>
      <c r="E29" s="25">
        <f>'[1]Свод'!L175</f>
        <v>47808265</v>
      </c>
      <c r="F29" s="25"/>
      <c r="G29" s="25"/>
      <c r="H29" s="25"/>
      <c r="I29" s="44">
        <f>C29+D29</f>
        <v>0</v>
      </c>
    </row>
    <row r="30" spans="1:9" s="2" customFormat="1" ht="19.5" customHeight="1">
      <c r="A30" s="29"/>
      <c r="B30" s="31" t="s">
        <v>25</v>
      </c>
      <c r="C30" s="30">
        <f>C12</f>
        <v>3777885</v>
      </c>
      <c r="D30" s="58">
        <f>D12</f>
        <v>150368758</v>
      </c>
      <c r="E30" s="58">
        <f>E12+E22</f>
        <v>128159189</v>
      </c>
      <c r="F30" s="58">
        <f>F12+F22</f>
        <v>0</v>
      </c>
      <c r="G30" s="59">
        <f>G12+G22</f>
        <v>0</v>
      </c>
      <c r="H30" s="58">
        <f>H12+H22</f>
        <v>0</v>
      </c>
      <c r="I30" s="58">
        <f>I12+I22</f>
        <v>154146643</v>
      </c>
    </row>
    <row r="31" spans="1:9" s="2" customFormat="1" ht="12.75" hidden="1">
      <c r="A31" s="6">
        <v>400000</v>
      </c>
      <c r="B31" s="21" t="s">
        <v>5</v>
      </c>
      <c r="C31" s="23" t="e">
        <f>C32+C38</f>
        <v>#REF!</v>
      </c>
      <c r="D31" s="36" t="e">
        <f>D32+D38</f>
        <v>#REF!</v>
      </c>
      <c r="E31" s="36" t="e">
        <f>E32+E38</f>
        <v>#REF!</v>
      </c>
      <c r="F31" s="23"/>
      <c r="G31" s="23"/>
      <c r="H31" s="23"/>
      <c r="I31" s="44">
        <f>I13+I23</f>
        <v>12116302</v>
      </c>
    </row>
    <row r="32" spans="1:9" s="4" customFormat="1" ht="12.75" hidden="1">
      <c r="A32" s="13">
        <v>401000</v>
      </c>
      <c r="B32" s="14" t="s">
        <v>6</v>
      </c>
      <c r="C32" s="24" t="e">
        <f>C33+#REF!</f>
        <v>#REF!</v>
      </c>
      <c r="D32" s="45" t="e">
        <f>D33+#REF!</f>
        <v>#REF!</v>
      </c>
      <c r="E32" s="45" t="e">
        <f>E33+#REF!</f>
        <v>#REF!</v>
      </c>
      <c r="F32" s="24"/>
      <c r="G32" s="24"/>
      <c r="H32" s="24"/>
      <c r="I32" s="44">
        <f>I16+I24</f>
        <v>50000000</v>
      </c>
    </row>
    <row r="33" spans="1:9" ht="12.75" hidden="1">
      <c r="A33" s="5">
        <v>401100</v>
      </c>
      <c r="B33" s="3" t="s">
        <v>7</v>
      </c>
      <c r="C33" s="27">
        <f>SUM(C34:C37)</f>
        <v>0</v>
      </c>
      <c r="D33" s="36">
        <f>SUM(D34:D37)</f>
        <v>0</v>
      </c>
      <c r="E33" s="36">
        <f>SUM(E34:E37)</f>
        <v>0</v>
      </c>
      <c r="F33" s="27"/>
      <c r="G33" s="27"/>
      <c r="H33" s="27"/>
      <c r="I33" s="44">
        <f>I17+I25</f>
        <v>50000000</v>
      </c>
    </row>
    <row r="34" spans="1:9" ht="12.75" hidden="1">
      <c r="A34" s="6">
        <v>401101</v>
      </c>
      <c r="B34" s="7" t="s">
        <v>8</v>
      </c>
      <c r="C34" s="27"/>
      <c r="D34" s="36"/>
      <c r="E34" s="36"/>
      <c r="F34" s="27"/>
      <c r="G34" s="27"/>
      <c r="H34" s="27"/>
      <c r="I34" s="44">
        <f>I18+I26</f>
        <v>142030341</v>
      </c>
    </row>
    <row r="35" spans="1:9" s="4" customFormat="1" ht="12.75" hidden="1">
      <c r="A35" s="6">
        <v>401102</v>
      </c>
      <c r="B35" s="7" t="s">
        <v>2</v>
      </c>
      <c r="C35" s="27"/>
      <c r="D35" s="36"/>
      <c r="E35" s="36"/>
      <c r="F35" s="27"/>
      <c r="G35" s="27"/>
      <c r="H35" s="27"/>
      <c r="I35" s="44">
        <f>I19+I27</f>
        <v>142530341</v>
      </c>
    </row>
    <row r="36" spans="1:9" s="4" customFormat="1" ht="12.75" hidden="1">
      <c r="A36" s="6">
        <v>401103</v>
      </c>
      <c r="B36" s="7" t="s">
        <v>3</v>
      </c>
      <c r="C36" s="27"/>
      <c r="D36" s="36"/>
      <c r="E36" s="36"/>
      <c r="F36" s="27"/>
      <c r="G36" s="27"/>
      <c r="H36" s="27"/>
      <c r="I36" s="44">
        <f>I20+I28</f>
        <v>500000</v>
      </c>
    </row>
    <row r="37" spans="1:9" s="4" customFormat="1" ht="12.75" hidden="1">
      <c r="A37" s="6">
        <v>401104</v>
      </c>
      <c r="B37" s="7" t="s">
        <v>4</v>
      </c>
      <c r="C37" s="27"/>
      <c r="D37" s="36"/>
      <c r="E37" s="36"/>
      <c r="F37" s="27"/>
      <c r="G37" s="27"/>
      <c r="H37" s="27"/>
      <c r="I37" s="44">
        <f aca="true" t="shared" si="2" ref="I37:I43">I21+I30</f>
        <v>154146643</v>
      </c>
    </row>
    <row r="38" spans="1:9" s="15" customFormat="1" ht="12.75" hidden="1">
      <c r="A38" s="13">
        <v>402000</v>
      </c>
      <c r="B38" s="14" t="s">
        <v>9</v>
      </c>
      <c r="C38" s="23"/>
      <c r="D38" s="36"/>
      <c r="E38" s="36"/>
      <c r="F38" s="23"/>
      <c r="G38" s="23"/>
      <c r="H38" s="23"/>
      <c r="I38" s="44">
        <f t="shared" si="2"/>
        <v>12116302</v>
      </c>
    </row>
    <row r="39" spans="1:9" ht="12.75" hidden="1">
      <c r="A39" s="5">
        <v>402100</v>
      </c>
      <c r="B39" s="3" t="s">
        <v>7</v>
      </c>
      <c r="C39" s="27"/>
      <c r="D39" s="36"/>
      <c r="E39" s="36"/>
      <c r="F39" s="27"/>
      <c r="G39" s="27"/>
      <c r="H39" s="27"/>
      <c r="I39" s="44">
        <f t="shared" si="2"/>
        <v>50000000</v>
      </c>
    </row>
    <row r="40" spans="1:9" ht="12.75" hidden="1">
      <c r="A40" s="6">
        <v>402101</v>
      </c>
      <c r="B40" s="7" t="s">
        <v>8</v>
      </c>
      <c r="C40" s="27"/>
      <c r="D40" s="36"/>
      <c r="E40" s="36"/>
      <c r="F40" s="27"/>
      <c r="G40" s="27"/>
      <c r="H40" s="27"/>
      <c r="I40" s="44">
        <f t="shared" si="2"/>
        <v>50000000</v>
      </c>
    </row>
    <row r="41" spans="1:9" s="4" customFormat="1" ht="12.75" hidden="1">
      <c r="A41" s="6">
        <v>402102</v>
      </c>
      <c r="B41" s="7" t="s">
        <v>2</v>
      </c>
      <c r="C41" s="27"/>
      <c r="D41" s="36"/>
      <c r="E41" s="36"/>
      <c r="F41" s="27"/>
      <c r="G41" s="27"/>
      <c r="H41" s="27"/>
      <c r="I41" s="44">
        <f t="shared" si="2"/>
        <v>142030341</v>
      </c>
    </row>
    <row r="42" spans="1:9" s="4" customFormat="1" ht="12.75" hidden="1">
      <c r="A42" s="6">
        <v>402103</v>
      </c>
      <c r="B42" s="7" t="s">
        <v>3</v>
      </c>
      <c r="C42" s="27"/>
      <c r="D42" s="36"/>
      <c r="E42" s="36"/>
      <c r="F42" s="27"/>
      <c r="G42" s="27"/>
      <c r="H42" s="27"/>
      <c r="I42" s="44">
        <f t="shared" si="2"/>
        <v>284560682</v>
      </c>
    </row>
    <row r="43" spans="1:9" s="4" customFormat="1" ht="12.75" hidden="1">
      <c r="A43" s="6">
        <v>402104</v>
      </c>
      <c r="B43" s="7" t="s">
        <v>4</v>
      </c>
      <c r="C43" s="27"/>
      <c r="D43" s="36"/>
      <c r="E43" s="36"/>
      <c r="F43" s="27"/>
      <c r="G43" s="27"/>
      <c r="H43" s="27"/>
      <c r="I43" s="44">
        <f t="shared" si="2"/>
        <v>143030341</v>
      </c>
    </row>
    <row r="44" spans="1:9" s="4" customFormat="1" ht="15">
      <c r="A44" s="6"/>
      <c r="B44" s="31" t="s">
        <v>41</v>
      </c>
      <c r="C44" s="37">
        <f>C45+C52</f>
        <v>3777885</v>
      </c>
      <c r="D44" s="37">
        <f>D45+D52</f>
        <v>150368758</v>
      </c>
      <c r="E44" s="37">
        <f>E45+E52</f>
        <v>128159189</v>
      </c>
      <c r="F44" s="37">
        <f>F45+F52</f>
        <v>0</v>
      </c>
      <c r="G44" s="37"/>
      <c r="H44" s="37"/>
      <c r="I44" s="58">
        <f>C44+D44</f>
        <v>154146643</v>
      </c>
    </row>
    <row r="45" spans="1:9" s="4" customFormat="1" ht="12.75">
      <c r="A45" s="6">
        <v>400000</v>
      </c>
      <c r="B45" s="35" t="s">
        <v>5</v>
      </c>
      <c r="C45" s="27"/>
      <c r="D45" s="27">
        <f>D46-(-D49)</f>
        <v>50000000</v>
      </c>
      <c r="E45" s="27">
        <f>E46-(-E49)</f>
        <v>50000000</v>
      </c>
      <c r="F45" s="27">
        <f>F46-F49</f>
        <v>0</v>
      </c>
      <c r="G45" s="27"/>
      <c r="H45" s="27"/>
      <c r="I45" s="36">
        <f aca="true" t="shared" si="3" ref="I45:I61">SUM(C45:D45)</f>
        <v>50000000</v>
      </c>
    </row>
    <row r="46" spans="1:9" s="4" customFormat="1" ht="12.75">
      <c r="A46" s="6">
        <v>401000</v>
      </c>
      <c r="B46" s="35" t="s">
        <v>6</v>
      </c>
      <c r="C46" s="27"/>
      <c r="D46" s="27">
        <f>D47</f>
        <v>50000000</v>
      </c>
      <c r="E46" s="27">
        <f>E47</f>
        <v>50000000</v>
      </c>
      <c r="F46" s="27">
        <f>F47</f>
        <v>0</v>
      </c>
      <c r="G46" s="41"/>
      <c r="H46" s="41"/>
      <c r="I46" s="36">
        <f t="shared" si="3"/>
        <v>50000000</v>
      </c>
    </row>
    <row r="47" spans="1:9" s="4" customFormat="1" ht="12.75">
      <c r="A47" s="6">
        <v>401100</v>
      </c>
      <c r="B47" s="7" t="s">
        <v>7</v>
      </c>
      <c r="C47" s="27"/>
      <c r="D47" s="27">
        <f>E47+F47</f>
        <v>50000000</v>
      </c>
      <c r="E47" s="27">
        <f>E48</f>
        <v>50000000</v>
      </c>
      <c r="F47" s="27">
        <f>F48</f>
        <v>0</v>
      </c>
      <c r="G47" s="27"/>
      <c r="H47" s="27"/>
      <c r="I47" s="36">
        <f t="shared" si="3"/>
        <v>50000000</v>
      </c>
    </row>
    <row r="48" spans="1:9" s="4" customFormat="1" ht="12.75">
      <c r="A48" s="6">
        <v>401102</v>
      </c>
      <c r="B48" s="7" t="s">
        <v>2</v>
      </c>
      <c r="C48" s="27"/>
      <c r="D48" s="27">
        <f>E48</f>
        <v>50000000</v>
      </c>
      <c r="E48" s="27">
        <v>50000000</v>
      </c>
      <c r="F48" s="27"/>
      <c r="G48" s="27"/>
      <c r="H48" s="27"/>
      <c r="I48" s="36">
        <f t="shared" si="3"/>
        <v>50000000</v>
      </c>
    </row>
    <row r="49" spans="1:9" s="4" customFormat="1" ht="12.75">
      <c r="A49" s="6">
        <v>402000</v>
      </c>
      <c r="B49" s="35" t="s">
        <v>9</v>
      </c>
      <c r="C49" s="27"/>
      <c r="D49" s="27">
        <f>D50</f>
        <v>0</v>
      </c>
      <c r="E49" s="27">
        <f>E50</f>
        <v>0</v>
      </c>
      <c r="F49" s="27"/>
      <c r="G49" s="27"/>
      <c r="H49" s="27"/>
      <c r="I49" s="36">
        <f t="shared" si="3"/>
        <v>0</v>
      </c>
    </row>
    <row r="50" spans="1:9" s="4" customFormat="1" ht="12.75">
      <c r="A50" s="6">
        <v>402100</v>
      </c>
      <c r="B50" s="7" t="s">
        <v>40</v>
      </c>
      <c r="C50" s="27"/>
      <c r="D50" s="27">
        <f>E50+F51</f>
        <v>0</v>
      </c>
      <c r="E50" s="27">
        <f>E51</f>
        <v>0</v>
      </c>
      <c r="F50" s="27"/>
      <c r="G50" s="27"/>
      <c r="H50" s="27"/>
      <c r="I50" s="36">
        <f t="shared" si="3"/>
        <v>0</v>
      </c>
    </row>
    <row r="51" spans="1:9" s="4" customFormat="1" ht="12.75">
      <c r="A51" s="6">
        <v>402102</v>
      </c>
      <c r="B51" s="7" t="s">
        <v>2</v>
      </c>
      <c r="C51" s="27"/>
      <c r="D51" s="27">
        <f>E51+F52</f>
        <v>0</v>
      </c>
      <c r="E51" s="27"/>
      <c r="F51" s="27"/>
      <c r="G51" s="27"/>
      <c r="H51" s="27"/>
      <c r="I51" s="36">
        <f t="shared" si="3"/>
        <v>0</v>
      </c>
    </row>
    <row r="52" spans="1:9" s="2" customFormat="1" ht="16.5" customHeight="1">
      <c r="A52" s="6">
        <v>600000</v>
      </c>
      <c r="B52" s="18" t="s">
        <v>10</v>
      </c>
      <c r="C52" s="23">
        <f>C56+C61</f>
        <v>3777885</v>
      </c>
      <c r="D52" s="37">
        <f>D53+D56+D61</f>
        <v>100368758</v>
      </c>
      <c r="E52" s="37">
        <f>E53+E56+E61</f>
        <v>78159189</v>
      </c>
      <c r="F52" s="57">
        <f>F53+F56+F61</f>
        <v>0</v>
      </c>
      <c r="G52" s="57">
        <f>G53+G56+G61</f>
        <v>0</v>
      </c>
      <c r="H52" s="37">
        <f>H53+H56+H61</f>
        <v>0</v>
      </c>
      <c r="I52" s="37">
        <f t="shared" si="3"/>
        <v>104146643</v>
      </c>
    </row>
    <row r="53" spans="1:9" s="4" customFormat="1" ht="38.25" hidden="1">
      <c r="A53" s="11">
        <v>601000</v>
      </c>
      <c r="B53" s="12" t="s">
        <v>11</v>
      </c>
      <c r="C53" s="40">
        <f aca="true" t="shared" si="4" ref="C53:H53">C54-C55</f>
        <v>0</v>
      </c>
      <c r="D53" s="40">
        <f>D54-D55</f>
        <v>0</v>
      </c>
      <c r="E53" s="40">
        <f t="shared" si="4"/>
        <v>0</v>
      </c>
      <c r="F53" s="40">
        <f t="shared" si="4"/>
        <v>0</v>
      </c>
      <c r="G53" s="40">
        <f>G54-G55</f>
        <v>0</v>
      </c>
      <c r="H53" s="40">
        <f t="shared" si="4"/>
        <v>0</v>
      </c>
      <c r="I53" s="47">
        <f t="shared" si="3"/>
        <v>0</v>
      </c>
    </row>
    <row r="54" spans="1:9" s="4" customFormat="1" ht="25.5" hidden="1">
      <c r="A54" s="16">
        <v>601100</v>
      </c>
      <c r="B54" s="10" t="s">
        <v>12</v>
      </c>
      <c r="C54" s="22"/>
      <c r="D54" s="25">
        <f>E54+F54+G54</f>
        <v>0</v>
      </c>
      <c r="E54" s="25"/>
      <c r="F54" s="22"/>
      <c r="G54" s="26"/>
      <c r="H54" s="26"/>
      <c r="I54" s="48">
        <f t="shared" si="3"/>
        <v>0</v>
      </c>
    </row>
    <row r="55" spans="1:9" s="4" customFormat="1" ht="25.5" hidden="1">
      <c r="A55" s="16">
        <v>601200</v>
      </c>
      <c r="B55" s="10" t="s">
        <v>13</v>
      </c>
      <c r="C55" s="22"/>
      <c r="D55" s="25">
        <f>E55+F55+G55</f>
        <v>0</v>
      </c>
      <c r="E55" s="39">
        <f>25000000-25000000</f>
        <v>0</v>
      </c>
      <c r="F55" s="26"/>
      <c r="G55" s="26"/>
      <c r="H55" s="26"/>
      <c r="I55" s="48">
        <f t="shared" si="3"/>
        <v>0</v>
      </c>
    </row>
    <row r="56" spans="1:9" s="4" customFormat="1" ht="12.75">
      <c r="A56" s="11">
        <v>602000</v>
      </c>
      <c r="B56" s="12" t="s">
        <v>14</v>
      </c>
      <c r="C56" s="28">
        <f>C57-C58+C59+C60</f>
        <v>41661583</v>
      </c>
      <c r="D56" s="28">
        <f>D57-D58+D59+D60</f>
        <v>100368758</v>
      </c>
      <c r="E56" s="28">
        <f>E57-E58+E59+E60</f>
        <v>78159189</v>
      </c>
      <c r="F56" s="28"/>
      <c r="G56" s="40">
        <f>G57-G58</f>
        <v>0</v>
      </c>
      <c r="H56" s="28">
        <f>H57-H58</f>
        <v>0</v>
      </c>
      <c r="I56" s="49">
        <f t="shared" si="3"/>
        <v>142030341</v>
      </c>
    </row>
    <row r="57" spans="1:9" s="4" customFormat="1" ht="12.75">
      <c r="A57" s="16">
        <v>602100</v>
      </c>
      <c r="B57" s="10" t="s">
        <v>15</v>
      </c>
      <c r="C57" s="25">
        <v>89969848</v>
      </c>
      <c r="D57" s="25">
        <v>52560493</v>
      </c>
      <c r="E57" s="25">
        <v>30350924</v>
      </c>
      <c r="F57" s="22"/>
      <c r="G57" s="22"/>
      <c r="H57" s="22"/>
      <c r="I57" s="48">
        <f t="shared" si="3"/>
        <v>142530341</v>
      </c>
    </row>
    <row r="58" spans="1:9" s="4" customFormat="1" ht="12.75">
      <c r="A58" s="16">
        <v>602200</v>
      </c>
      <c r="B58" s="10" t="s">
        <v>16</v>
      </c>
      <c r="C58" s="25">
        <v>500000</v>
      </c>
      <c r="D58" s="22"/>
      <c r="E58" s="22"/>
      <c r="F58" s="22"/>
      <c r="G58" s="22"/>
      <c r="H58" s="22"/>
      <c r="I58" s="48">
        <f t="shared" si="3"/>
        <v>500000</v>
      </c>
    </row>
    <row r="59" spans="1:9" s="4" customFormat="1" ht="12.75" hidden="1">
      <c r="A59" s="16">
        <v>602300</v>
      </c>
      <c r="B59" s="10" t="s">
        <v>17</v>
      </c>
      <c r="C59" s="28"/>
      <c r="D59" s="28"/>
      <c r="E59" s="28"/>
      <c r="F59" s="28"/>
      <c r="G59" s="28"/>
      <c r="H59" s="28"/>
      <c r="I59" s="49">
        <f t="shared" si="3"/>
        <v>0</v>
      </c>
    </row>
    <row r="60" spans="1:9" s="4" customFormat="1" ht="38.25">
      <c r="A60" s="16">
        <v>602400</v>
      </c>
      <c r="B60" s="10" t="s">
        <v>44</v>
      </c>
      <c r="C60" s="25">
        <f>-'[1]Свод'!L175</f>
        <v>-47808265</v>
      </c>
      <c r="D60" s="25">
        <f>E60</f>
        <v>47808265</v>
      </c>
      <c r="E60" s="25">
        <f>'[1]Свод'!L175</f>
        <v>47808265</v>
      </c>
      <c r="F60" s="28"/>
      <c r="G60" s="28"/>
      <c r="H60" s="28"/>
      <c r="I60" s="53">
        <f t="shared" si="3"/>
        <v>0</v>
      </c>
    </row>
    <row r="61" spans="1:9" s="4" customFormat="1" ht="32.25" customHeight="1">
      <c r="A61" s="11">
        <v>603000</v>
      </c>
      <c r="B61" s="12" t="s">
        <v>18</v>
      </c>
      <c r="C61" s="28">
        <v>-37883698</v>
      </c>
      <c r="D61" s="28"/>
      <c r="E61" s="28"/>
      <c r="F61" s="28"/>
      <c r="G61" s="28"/>
      <c r="H61" s="28"/>
      <c r="I61" s="49">
        <f t="shared" si="3"/>
        <v>-37883698</v>
      </c>
    </row>
    <row r="62" spans="1:9" s="2" customFormat="1" ht="30">
      <c r="A62" s="29"/>
      <c r="B62" s="31" t="s">
        <v>26</v>
      </c>
      <c r="C62" s="58">
        <f aca="true" t="shared" si="5" ref="C62:H62">C52</f>
        <v>3777885</v>
      </c>
      <c r="D62" s="58">
        <f>D44</f>
        <v>150368758</v>
      </c>
      <c r="E62" s="58">
        <f>E44</f>
        <v>128159189</v>
      </c>
      <c r="F62" s="58">
        <f>F45</f>
        <v>0</v>
      </c>
      <c r="G62" s="59">
        <f t="shared" si="5"/>
        <v>0</v>
      </c>
      <c r="H62" s="58">
        <f t="shared" si="5"/>
        <v>0</v>
      </c>
      <c r="I62" s="58">
        <f>C62+D62</f>
        <v>154146643</v>
      </c>
    </row>
    <row r="63" spans="1:20" s="54" customFormat="1" ht="48" customHeight="1">
      <c r="A63" s="82" t="s">
        <v>46</v>
      </c>
      <c r="B63" s="82"/>
      <c r="C63" s="64"/>
      <c r="D63" s="64"/>
      <c r="E63" s="65" t="s">
        <v>43</v>
      </c>
      <c r="F63" s="42"/>
      <c r="G63" s="42" t="s">
        <v>31</v>
      </c>
      <c r="H63" s="42"/>
      <c r="I63" s="42"/>
      <c r="J63" s="55"/>
      <c r="K63" s="55"/>
      <c r="L63" s="55"/>
      <c r="M63" s="55"/>
      <c r="N63" s="55"/>
      <c r="O63" s="55"/>
      <c r="P63" s="55"/>
      <c r="Q63" s="55"/>
      <c r="R63" s="55"/>
      <c r="S63" s="56"/>
      <c r="T63" s="56"/>
    </row>
    <row r="64" ht="12.75" hidden="1"/>
    <row r="65" ht="12.75" hidden="1"/>
    <row r="66" spans="2:3" ht="12.75" hidden="1">
      <c r="B66">
        <v>782572</v>
      </c>
      <c r="C66" t="s">
        <v>33</v>
      </c>
    </row>
    <row r="67" spans="2:3" ht="12.75" hidden="1">
      <c r="B67">
        <v>1663928</v>
      </c>
      <c r="C67" t="s">
        <v>34</v>
      </c>
    </row>
    <row r="68" spans="2:3" ht="12.75" hidden="1">
      <c r="B68">
        <v>168302</v>
      </c>
      <c r="C68" t="s">
        <v>35</v>
      </c>
    </row>
    <row r="69" spans="2:3" ht="12.75" hidden="1">
      <c r="B69">
        <v>21545274</v>
      </c>
      <c r="C69" t="s">
        <v>36</v>
      </c>
    </row>
    <row r="70" ht="12.75" hidden="1"/>
    <row r="71" ht="12.75" hidden="1"/>
  </sheetData>
  <sheetProtection/>
  <mergeCells count="14">
    <mergeCell ref="A63:B63"/>
    <mergeCell ref="A9:A11"/>
    <mergeCell ref="B9:B11"/>
    <mergeCell ref="C9:C11"/>
    <mergeCell ref="D9:H9"/>
    <mergeCell ref="I9:I11"/>
    <mergeCell ref="D10:D11"/>
    <mergeCell ref="E10:H10"/>
    <mergeCell ref="A6:I6"/>
    <mergeCell ref="A7:E7"/>
    <mergeCell ref="A1:C1"/>
    <mergeCell ref="A2:C2"/>
    <mergeCell ref="A3:C3"/>
    <mergeCell ref="A4:C4"/>
  </mergeCells>
  <printOptions/>
  <pageMargins left="1.18" right="0.28" top="0.5511811023622047" bottom="0.35433070866141736" header="0.5118110236220472" footer="0.35433070866141736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k210ws1</cp:lastModifiedBy>
  <cp:lastPrinted>2012-02-27T13:57:41Z</cp:lastPrinted>
  <dcterms:created xsi:type="dcterms:W3CDTF">2003-01-23T07:32:15Z</dcterms:created>
  <dcterms:modified xsi:type="dcterms:W3CDTF">2012-03-06T11:10:45Z</dcterms:modified>
  <cp:category/>
  <cp:version/>
  <cp:contentType/>
  <cp:contentStatus/>
</cp:coreProperties>
</file>