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250" windowHeight="6525" activeTab="0"/>
  </bookViews>
  <sheets>
    <sheet name="Лист1" sheetId="1" r:id="rId1"/>
  </sheets>
  <definedNames>
    <definedName name="_xlnm.Print_Area" localSheetId="0">'Лист1'!$A$1:$B$57</definedName>
  </definedNames>
  <calcPr fullCalcOnLoad="1"/>
</workbook>
</file>

<file path=xl/sharedStrings.xml><?xml version="1.0" encoding="utf-8"?>
<sst xmlns="http://schemas.openxmlformats.org/spreadsheetml/2006/main" count="58" uniqueCount="45">
  <si>
    <t>Розподіл</t>
  </si>
  <si>
    <t xml:space="preserve">фінансування цільового фонду Запорізької міської ради </t>
  </si>
  <si>
    <t xml:space="preserve">по головним розпорядникам та напрямкам </t>
  </si>
  <si>
    <t>Головний розпорядник</t>
  </si>
  <si>
    <t>Виконавчий комітет міської ради</t>
  </si>
  <si>
    <t>Районна адміністрація Запорізької міської ради по Шевченківському району</t>
  </si>
  <si>
    <t>Фінансування робіт, послуг при ліквідації та попередженню наслідків стихійного лиха, при виникненні аварійних ситуацій</t>
  </si>
  <si>
    <t>Надання фінансової допомоги громадським організаціям району</t>
  </si>
  <si>
    <t>Придбання обладнання, предметів довгострокового користування для установ соціально-культурної сфери</t>
  </si>
  <si>
    <t xml:space="preserve">РАЗОМ видатків </t>
  </si>
  <si>
    <t>Сума в грн.</t>
  </si>
  <si>
    <t xml:space="preserve">                   </t>
  </si>
  <si>
    <t>Районна адміністрація Запорізької міської ради по Ленінському району</t>
  </si>
  <si>
    <t>Районна адміністрація Запорізької міської ради по Хортицькому району</t>
  </si>
  <si>
    <t xml:space="preserve">Районна адміністрація Запорізької міської ради по Заводському району </t>
  </si>
  <si>
    <t xml:space="preserve">                                                                                                                                              </t>
  </si>
  <si>
    <t>Фінансування об’єктів комунального господарства, благоустрій району, прибудинкових територій, обслуговування об’єктів комунального і соціально-культурного призначення</t>
  </si>
  <si>
    <t>Витрати на видання газети, засновником якої є районна  адміністрація Запорізької міської ради по Хортицькому району</t>
  </si>
  <si>
    <t xml:space="preserve">Надання фінансової допомоги громадським організаціям </t>
  </si>
  <si>
    <t>Районна адміністрація Запорізької міської ради по Орджонікідзевському району</t>
  </si>
  <si>
    <t>Виплати обдарованим дітям району, дітям-інвалідам, обдарованим студентам району</t>
  </si>
  <si>
    <t>Витрати на видання газети, засновником якої є районна  адміністрація Запорізької міської ради по Заводському району</t>
  </si>
  <si>
    <t xml:space="preserve">- на погашення кредиторської заборгованості минулого року </t>
  </si>
  <si>
    <t>Витрати на видання газети, засновником якої є районна  адміністрація Запорізької міської ради по Шевченківському району, з яких:</t>
  </si>
  <si>
    <t>Районні заходи, роботи та послуги щодо забезпечення святкового оформлення району або міста, з яких:</t>
  </si>
  <si>
    <t xml:space="preserve">до рішення міської ради </t>
  </si>
  <si>
    <t xml:space="preserve">Додаток   9                                                     </t>
  </si>
  <si>
    <t>сняли с поточки</t>
  </si>
  <si>
    <t>сняли с капит</t>
  </si>
  <si>
    <t>Управління соціального захисту населення Запорізької міської ради</t>
  </si>
  <si>
    <t>Проведення заходів з підготовки до відзначення 40-річчя з дня створення Запорізької дитячої залізниці</t>
  </si>
  <si>
    <t>Районна адміністрація Запорізької міської ради по Жовтневому району</t>
  </si>
  <si>
    <t>Дератизаційні та дезінсекційні заходи</t>
  </si>
  <si>
    <t xml:space="preserve">Районна адміністрація Запорізької міської ради по Комунарському району </t>
  </si>
  <si>
    <t>Управління комунального господарства та дорожнього будівництва Запорізької міської ради</t>
  </si>
  <si>
    <t xml:space="preserve">Виконання робіт по зносу громадського туалету в парку Металургів </t>
  </si>
  <si>
    <t>Внески до телемарафону "Пам'ять"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</si>
  <si>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</si>
  <si>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Видатки для вирішення нагальних потреб міста (в т.ч. благоустрій міста, фінансова допомога на приріст обігових коштів комунальним підприємствам міста, видатки, пов’язані з ліквідацією та попередженням наслідків стихійного лиха і аварійних ситуацій, знесення ветхих будівель, ліквідацією, приєднанням, реорганізацією комунальних підприємств, членські внески Запорізької міської ради в Асоціації «Международная Ассамблея столиц и крупних городов (МАГ)» та інші заходи спрямовані на розвиток, зміцнення соціальної інфраструктури міста, вирішення економічних, соціальних проблем та інших потреб міста ) з яких:</t>
  </si>
  <si>
    <t>Секретар міської ради</t>
  </si>
  <si>
    <t>Р.О.Таран</t>
  </si>
  <si>
    <t xml:space="preserve">Придбання звукової апаратури для проведення культурно-масових заходів </t>
  </si>
  <si>
    <t>_________ №_______</t>
  </si>
  <si>
    <t>Районні заходи, роботи та послуги щодо забезпечення святкового оформлення району або міста</t>
  </si>
  <si>
    <t>Районні заходи, роботи та послуги по забезпеченню проведення свят, забезпечення святкового оформлення району або міста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</si>
</sst>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41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u val="single"/>
      <sz val="16"/>
      <name val="Arial"/>
      <family val="2"/>
    </font>
    <font>
      <sz val="12"/>
      <name val="Arial Cyr"/>
      <family val="0"/>
    </font>
    <font>
      <sz val="14"/>
      <name val="Arial Cyr"/>
      <family val="0"/>
    </font>
    <font>
      <sz val="1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7"/>
      <name val="Times New Roman"/>
      <family val="1"/>
    </font>
    <font>
      <sz val="17"/>
      <name val="Arial"/>
      <family val="2"/>
    </font>
    <font>
      <sz val="2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Times New Roman"/>
      <family val="1"/>
    </font>
    <font>
      <sz val="2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b/>
      <u val="single"/>
      <sz val="17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3" borderId="0" applyNumberFormat="0" applyBorder="0" applyAlignment="0" applyProtection="0"/>
    <xf numFmtId="0" fontId="38" fillId="10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15" borderId="7" applyNumberFormat="0" applyAlignment="0" applyProtection="0"/>
    <xf numFmtId="0" fontId="23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justify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 horizontal="justify"/>
    </xf>
    <xf numFmtId="0" fontId="12" fillId="0" borderId="1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3" fillId="0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top" wrapText="1"/>
    </xf>
    <xf numFmtId="49" fontId="12" fillId="0" borderId="10" xfId="0" applyNumberFormat="1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justify"/>
    </xf>
    <xf numFmtId="0" fontId="1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0" fontId="18" fillId="11" borderId="0" xfId="0" applyFont="1" applyFill="1" applyAlignment="1">
      <alignment/>
    </xf>
    <xf numFmtId="49" fontId="14" fillId="0" borderId="10" xfId="0" applyNumberFormat="1" applyFont="1" applyFill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76" fontId="22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40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view="pageBreakPreview" zoomScale="60" zoomScalePageLayoutView="0" workbookViewId="0" topLeftCell="A1">
      <selection activeCell="A21" sqref="A21"/>
    </sheetView>
  </sheetViews>
  <sheetFormatPr defaultColWidth="9.00390625" defaultRowHeight="12.75"/>
  <cols>
    <col min="1" max="1" width="68.875" style="3" customWidth="1"/>
    <col min="2" max="2" width="37.75390625" style="3" customWidth="1"/>
    <col min="3" max="3" width="10.75390625" style="3" hidden="1" customWidth="1"/>
    <col min="4" max="4" width="11.00390625" style="3" hidden="1" customWidth="1"/>
    <col min="5" max="6" width="0" style="3" hidden="1" customWidth="1"/>
    <col min="7" max="16384" width="9.125" style="3" customWidth="1"/>
  </cols>
  <sheetData>
    <row r="1" spans="2:3" ht="24" customHeight="1">
      <c r="B1" s="25" t="s">
        <v>26</v>
      </c>
      <c r="C1" s="1"/>
    </row>
    <row r="2" spans="2:3" ht="21.75" customHeight="1">
      <c r="B2" s="25" t="s">
        <v>25</v>
      </c>
      <c r="C2" s="1"/>
    </row>
    <row r="3" spans="2:4" ht="37.5" customHeight="1">
      <c r="B3" s="36" t="s">
        <v>42</v>
      </c>
      <c r="C3" s="4"/>
      <c r="D3" s="5"/>
    </row>
    <row r="4" spans="1:4" ht="20.25">
      <c r="A4" s="6"/>
      <c r="B4" s="7"/>
      <c r="D4" s="5"/>
    </row>
    <row r="5" spans="1:4" ht="20.25">
      <c r="A5" s="37" t="s">
        <v>0</v>
      </c>
      <c r="B5" s="37"/>
      <c r="D5" s="9"/>
    </row>
    <row r="6" spans="1:2" ht="18">
      <c r="A6" s="37" t="s">
        <v>1</v>
      </c>
      <c r="B6" s="37"/>
    </row>
    <row r="7" spans="1:5" ht="18">
      <c r="A7" s="37" t="s">
        <v>2</v>
      </c>
      <c r="B7" s="37"/>
      <c r="E7" s="3" t="s">
        <v>11</v>
      </c>
    </row>
    <row r="8" spans="1:2" ht="18">
      <c r="A8" s="8"/>
      <c r="B8" s="7"/>
    </row>
    <row r="9" spans="1:2" ht="18">
      <c r="A9" s="8"/>
      <c r="B9" s="7"/>
    </row>
    <row r="10" spans="1:5" ht="22.5" customHeight="1">
      <c r="A10" s="10" t="s">
        <v>3</v>
      </c>
      <c r="B10" s="10" t="s">
        <v>10</v>
      </c>
      <c r="D10" s="11">
        <v>207900</v>
      </c>
      <c r="E10" s="3">
        <v>94299.98</v>
      </c>
    </row>
    <row r="11" spans="1:2" ht="21" customHeight="1">
      <c r="A11" s="12" t="s">
        <v>4</v>
      </c>
      <c r="B11" s="13">
        <f>B12</f>
        <v>404727</v>
      </c>
    </row>
    <row r="12" spans="1:7" ht="207" customHeight="1">
      <c r="A12" s="14" t="s">
        <v>38</v>
      </c>
      <c r="B12" s="10">
        <f>465227+100000-140000-20500</f>
        <v>404727</v>
      </c>
      <c r="D12" s="20">
        <f>B11-350000</f>
        <v>54727</v>
      </c>
      <c r="G12" s="15"/>
    </row>
    <row r="13" spans="1:7" ht="33" customHeight="1">
      <c r="A13" s="16" t="s">
        <v>22</v>
      </c>
      <c r="B13" s="10">
        <f>25000+4274+1600</f>
        <v>30874</v>
      </c>
      <c r="G13" s="15"/>
    </row>
    <row r="14" spans="1:7" ht="40.5" customHeight="1">
      <c r="A14" s="14" t="s">
        <v>30</v>
      </c>
      <c r="B14" s="10">
        <v>110000</v>
      </c>
      <c r="G14" s="15"/>
    </row>
    <row r="15" spans="1:7" ht="48.75" customHeight="1">
      <c r="A15" s="16" t="s">
        <v>41</v>
      </c>
      <c r="B15" s="10">
        <v>28500</v>
      </c>
      <c r="G15" s="15"/>
    </row>
    <row r="16" spans="1:2" ht="37.5" customHeight="1">
      <c r="A16" s="12" t="s">
        <v>12</v>
      </c>
      <c r="B16" s="2">
        <f>B17+B19</f>
        <v>31456</v>
      </c>
    </row>
    <row r="17" spans="1:2" ht="36" customHeight="1">
      <c r="A17" s="17" t="s">
        <v>24</v>
      </c>
      <c r="B17" s="10">
        <v>1456</v>
      </c>
    </row>
    <row r="18" spans="1:3" ht="34.5" customHeight="1">
      <c r="A18" s="16" t="s">
        <v>22</v>
      </c>
      <c r="B18" s="10">
        <v>590</v>
      </c>
      <c r="C18" s="3" t="s">
        <v>15</v>
      </c>
    </row>
    <row r="19" spans="1:2" ht="32.25" customHeight="1">
      <c r="A19" s="16" t="s">
        <v>32</v>
      </c>
      <c r="B19" s="10">
        <v>30000</v>
      </c>
    </row>
    <row r="20" spans="1:2" ht="35.25" customHeight="1">
      <c r="A20" s="12" t="s">
        <v>13</v>
      </c>
      <c r="B20" s="13">
        <f>B21+B22+B23+B24+B25</f>
        <v>59703</v>
      </c>
    </row>
    <row r="21" spans="1:2" ht="75" customHeight="1">
      <c r="A21" s="18" t="s">
        <v>16</v>
      </c>
      <c r="B21" s="10">
        <v>3000</v>
      </c>
    </row>
    <row r="22" spans="1:2" ht="38.25" customHeight="1">
      <c r="A22" s="17" t="s">
        <v>43</v>
      </c>
      <c r="B22" s="10">
        <v>13703</v>
      </c>
    </row>
    <row r="23" spans="1:2" ht="48" customHeight="1">
      <c r="A23" s="17" t="s">
        <v>17</v>
      </c>
      <c r="B23" s="10">
        <v>9000</v>
      </c>
    </row>
    <row r="24" spans="1:2" ht="22.5" customHeight="1">
      <c r="A24" s="17" t="s">
        <v>18</v>
      </c>
      <c r="B24" s="10">
        <v>17500</v>
      </c>
    </row>
    <row r="25" spans="1:2" ht="22.5" customHeight="1">
      <c r="A25" s="16" t="s">
        <v>32</v>
      </c>
      <c r="B25" s="10">
        <v>16500</v>
      </c>
    </row>
    <row r="26" spans="1:2" ht="38.25" customHeight="1">
      <c r="A26" s="12" t="s">
        <v>19</v>
      </c>
      <c r="B26" s="13">
        <f>B27+B28+B29+B30</f>
        <v>37313</v>
      </c>
    </row>
    <row r="27" spans="1:2" ht="48.75" customHeight="1">
      <c r="A27" s="17" t="s">
        <v>44</v>
      </c>
      <c r="B27" s="10">
        <v>4813</v>
      </c>
    </row>
    <row r="28" spans="1:2" ht="25.5" customHeight="1">
      <c r="A28" s="17" t="s">
        <v>18</v>
      </c>
      <c r="B28" s="10">
        <v>6000</v>
      </c>
    </row>
    <row r="29" spans="1:2" ht="38.25" customHeight="1">
      <c r="A29" s="16" t="s">
        <v>20</v>
      </c>
      <c r="B29" s="10">
        <v>7000</v>
      </c>
    </row>
    <row r="30" spans="1:2" ht="34.5" customHeight="1">
      <c r="A30" s="16" t="s">
        <v>32</v>
      </c>
      <c r="B30" s="10">
        <v>19500</v>
      </c>
    </row>
    <row r="31" spans="1:2" ht="38.25" customHeight="1">
      <c r="A31" s="12" t="s">
        <v>31</v>
      </c>
      <c r="B31" s="13">
        <f>B32</f>
        <v>6500</v>
      </c>
    </row>
    <row r="32" spans="1:2" ht="28.5" customHeight="1">
      <c r="A32" s="16" t="s">
        <v>32</v>
      </c>
      <c r="B32" s="10">
        <v>6500</v>
      </c>
    </row>
    <row r="33" spans="1:5" ht="43.5" customHeight="1">
      <c r="A33" s="12" t="s">
        <v>5</v>
      </c>
      <c r="B33" s="2">
        <f>B34+B36+B37+B38+B39+B41</f>
        <v>343420</v>
      </c>
      <c r="D33" s="3">
        <f>516920-200000</f>
        <v>316920</v>
      </c>
      <c r="E33" s="3">
        <f>B33-D33</f>
        <v>26500</v>
      </c>
    </row>
    <row r="34" spans="1:5" ht="38.25" customHeight="1">
      <c r="A34" s="17" t="s">
        <v>24</v>
      </c>
      <c r="B34" s="19">
        <f>200000+9625-70000</f>
        <v>139625</v>
      </c>
      <c r="D34" s="3">
        <f>B35+B40</f>
        <v>16115</v>
      </c>
      <c r="E34" s="26"/>
    </row>
    <row r="35" spans="1:2" ht="34.5" customHeight="1">
      <c r="A35" s="16" t="s">
        <v>22</v>
      </c>
      <c r="B35" s="19">
        <v>9625</v>
      </c>
    </row>
    <row r="36" spans="1:4" ht="58.5" customHeight="1">
      <c r="A36" s="17" t="s">
        <v>6</v>
      </c>
      <c r="B36" s="19">
        <f>50000-20000</f>
        <v>30000</v>
      </c>
      <c r="D36" s="21" t="s">
        <v>27</v>
      </c>
    </row>
    <row r="37" spans="1:2" ht="33" customHeight="1">
      <c r="A37" s="17" t="s">
        <v>7</v>
      </c>
      <c r="B37" s="19">
        <f>150000+10805-10000-70000</f>
        <v>80805</v>
      </c>
    </row>
    <row r="38" spans="1:4" ht="38.25" customHeight="1">
      <c r="A38" s="17" t="s">
        <v>8</v>
      </c>
      <c r="B38" s="19">
        <f>50000-40000</f>
        <v>10000</v>
      </c>
      <c r="D38" s="21" t="s">
        <v>28</v>
      </c>
    </row>
    <row r="39" spans="1:4" ht="51" customHeight="1">
      <c r="A39" s="17" t="s">
        <v>23</v>
      </c>
      <c r="B39" s="19">
        <f>50000+6490</f>
        <v>56490</v>
      </c>
      <c r="D39" s="20">
        <f>48100</f>
        <v>48100</v>
      </c>
    </row>
    <row r="40" spans="1:4" ht="40.5" customHeight="1">
      <c r="A40" s="16" t="s">
        <v>22</v>
      </c>
      <c r="B40" s="10">
        <f>6490</f>
        <v>6490</v>
      </c>
      <c r="D40" s="21">
        <f>B45+B40+B35+B18+B13</f>
        <v>48079</v>
      </c>
    </row>
    <row r="41" spans="1:4" ht="29.25" customHeight="1">
      <c r="A41" s="16" t="s">
        <v>32</v>
      </c>
      <c r="B41" s="10">
        <v>26500</v>
      </c>
      <c r="D41" s="21"/>
    </row>
    <row r="42" spans="1:7" ht="42.75" customHeight="1">
      <c r="A42" s="12" t="s">
        <v>14</v>
      </c>
      <c r="B42" s="13">
        <f>B43+B44+B46</f>
        <v>24281</v>
      </c>
      <c r="D42" s="20">
        <f>D39-D40</f>
        <v>21</v>
      </c>
      <c r="G42" s="21"/>
    </row>
    <row r="43" spans="1:2" ht="52.5" customHeight="1">
      <c r="A43" s="17" t="s">
        <v>21</v>
      </c>
      <c r="B43" s="10">
        <f>2781+3000+459</f>
        <v>6240</v>
      </c>
    </row>
    <row r="44" spans="1:2" ht="39.75" customHeight="1">
      <c r="A44" s="17" t="s">
        <v>24</v>
      </c>
      <c r="B44" s="10">
        <f>500+7000-459</f>
        <v>7041</v>
      </c>
    </row>
    <row r="45" spans="1:2" ht="45" customHeight="1">
      <c r="A45" s="16" t="s">
        <v>22</v>
      </c>
      <c r="B45" s="10">
        <v>500</v>
      </c>
    </row>
    <row r="46" spans="1:2" ht="26.25" customHeight="1">
      <c r="A46" s="16" t="s">
        <v>32</v>
      </c>
      <c r="B46" s="10">
        <v>11000</v>
      </c>
    </row>
    <row r="47" spans="1:2" ht="45" customHeight="1">
      <c r="A47" s="12" t="s">
        <v>33</v>
      </c>
      <c r="B47" s="13">
        <f>B48</f>
        <v>30000</v>
      </c>
    </row>
    <row r="48" spans="1:2" ht="27.75" customHeight="1">
      <c r="A48" s="16" t="s">
        <v>32</v>
      </c>
      <c r="B48" s="10">
        <v>30000</v>
      </c>
    </row>
    <row r="49" spans="1:2" ht="45" customHeight="1">
      <c r="A49" s="27" t="s">
        <v>29</v>
      </c>
      <c r="B49" s="13">
        <f>B50</f>
        <v>100000</v>
      </c>
    </row>
    <row r="50" spans="1:2" ht="25.5" customHeight="1">
      <c r="A50" s="16" t="s">
        <v>36</v>
      </c>
      <c r="B50" s="10">
        <v>100000</v>
      </c>
    </row>
    <row r="51" spans="1:2" ht="40.5" customHeight="1">
      <c r="A51" s="27" t="s">
        <v>34</v>
      </c>
      <c r="B51" s="13">
        <f>B52</f>
        <v>20500</v>
      </c>
    </row>
    <row r="52" spans="1:2" ht="34.5" customHeight="1">
      <c r="A52" s="16" t="s">
        <v>35</v>
      </c>
      <c r="B52" s="10">
        <v>20500</v>
      </c>
    </row>
    <row r="53" spans="1:9" ht="27.75" customHeight="1">
      <c r="A53" s="12" t="s">
        <v>9</v>
      </c>
      <c r="B53" s="2">
        <f>B11+B16+B20+B26+B31+B33+B42+B47+B49+B51</f>
        <v>1057900</v>
      </c>
      <c r="I53" s="3">
        <f>B48+B46+B41+B32+B30+B19+B25</f>
        <v>140000</v>
      </c>
    </row>
    <row r="54" spans="1:2" ht="18">
      <c r="A54" s="22"/>
      <c r="B54" s="7"/>
    </row>
    <row r="55" spans="1:4" ht="15">
      <c r="A55" s="23"/>
      <c r="B55" s="7"/>
      <c r="D55" s="11">
        <f>850000+D10</f>
        <v>1057900</v>
      </c>
    </row>
    <row r="56" spans="1:13" s="31" customFormat="1" ht="26.25" customHeight="1">
      <c r="A56" s="34" t="s">
        <v>39</v>
      </c>
      <c r="B56" s="35" t="s">
        <v>40</v>
      </c>
      <c r="C56" s="28"/>
      <c r="D56" s="29"/>
      <c r="E56" s="30"/>
      <c r="G56" s="32"/>
      <c r="H56" s="33"/>
      <c r="J56" s="32"/>
      <c r="K56" s="32"/>
      <c r="L56" s="32"/>
      <c r="M56" s="32"/>
    </row>
    <row r="57" spans="1:4" ht="21.75">
      <c r="A57" s="24"/>
      <c r="B57" s="24" t="s">
        <v>37</v>
      </c>
      <c r="D57" s="11">
        <f>D55-B53</f>
        <v>0</v>
      </c>
    </row>
  </sheetData>
  <sheetProtection/>
  <mergeCells count="3">
    <mergeCell ref="A7:B7"/>
    <mergeCell ref="A6:B6"/>
    <mergeCell ref="A5:B5"/>
  </mergeCells>
  <printOptions/>
  <pageMargins left="1.1811023622047245" right="0.3937007874015748" top="0.7874015748031497" bottom="0.7874015748031497" header="0.5118110236220472" footer="0.5118110236220472"/>
  <pageSetup fitToHeight="2" fitToWidth="1" horizontalDpi="600" verticalDpi="600" orientation="portrait" paperSize="9" scale="70" r:id="rId1"/>
  <headerFooter alignWithMargins="0">
    <oddHeader>&amp;C&amp;P</oddHeader>
  </headerFooter>
  <rowBreaks count="1" manualBreakCount="1">
    <brk id="30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Селезнева</cp:lastModifiedBy>
  <cp:lastPrinted>2012-11-26T14:56:22Z</cp:lastPrinted>
  <dcterms:created xsi:type="dcterms:W3CDTF">2012-02-06T14:23:39Z</dcterms:created>
  <dcterms:modified xsi:type="dcterms:W3CDTF">2012-11-26T15:02:37Z</dcterms:modified>
  <cp:category/>
  <cp:version/>
  <cp:contentType/>
  <cp:contentStatus/>
</cp:coreProperties>
</file>