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<sst xmlns="http://schemas.openxmlformats.org/spreadsheetml/2006/main" count="60" uniqueCount="43">
  <si>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</si>
  <si>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</si>
  <si>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</si>
  <si>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</si>
  <si>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</si>
  <si>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</si>
  <si>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</si>
  <si>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</si>
  <si>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</si>
  <si>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</si>
  <si>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</si>
  <si>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</si>
  <si>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</si>
  <si>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</si>
  <si>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</si>
  <si>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</si>
  <si>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</si>
  <si>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</si>
  <si>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</si>
  <si>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</si>
  <si>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</si>
  <si>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</si>
  <si>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</si>
  <si>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</si>
  <si>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</si>
  <si>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</si>
  <si>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</si>
  <si>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</si>
  <si>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</si>
  <si>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</si>
  <si>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</si>
  <si>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</si>
  <si>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</si>
  <si>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</si>
  <si>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</si>
  <si>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</si>
  <si>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</si>
  <si>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</si>
  <si>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</si>
  <si>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</si>
  <si>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</si>
  <si>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</si>
  <si>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_____________№________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</si>
</sst>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9">
          <cell r="L179">
            <v>47767577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I5" sqref="I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1.75390625" style="0" bestFit="1" customWidth="1"/>
  </cols>
  <sheetData>
    <row r="1" spans="1:7" ht="33" customHeight="1">
      <c r="A1" s="71"/>
      <c r="B1" s="71"/>
      <c r="C1" s="71"/>
      <c r="D1" s="34" t="s">
        <v>37</v>
      </c>
      <c r="F1" s="30"/>
      <c r="G1" s="9"/>
    </row>
    <row r="2" spans="1:7" ht="23.25">
      <c r="A2" s="71"/>
      <c r="B2" s="71"/>
      <c r="C2" s="71"/>
      <c r="D2" s="34" t="s">
        <v>24</v>
      </c>
      <c r="F2" s="30"/>
      <c r="G2" s="9"/>
    </row>
    <row r="3" spans="1:7" ht="23.25" hidden="1">
      <c r="A3" s="71"/>
      <c r="B3" s="71"/>
      <c r="C3" s="71"/>
      <c r="D3" s="35"/>
      <c r="F3" s="32"/>
      <c r="G3" s="8"/>
    </row>
    <row r="4" spans="1:7" ht="23.25">
      <c r="A4" s="71"/>
      <c r="B4" s="71"/>
      <c r="C4" s="71"/>
      <c r="D4" s="57" t="s">
        <v>42</v>
      </c>
      <c r="F4" s="30"/>
      <c r="G4" s="9"/>
    </row>
    <row r="5" spans="5:6" ht="23.25">
      <c r="E5" s="31"/>
      <c r="F5" s="31"/>
    </row>
    <row r="6" spans="1:6" ht="29.25" customHeight="1">
      <c r="A6" s="69" t="s">
        <v>41</v>
      </c>
      <c r="B6" s="69"/>
      <c r="C6" s="69"/>
      <c r="D6" s="69"/>
      <c r="E6" s="69"/>
      <c r="F6" s="69"/>
    </row>
    <row r="7" spans="1:5" ht="15.75" hidden="1">
      <c r="A7" s="70"/>
      <c r="B7" s="70"/>
      <c r="C7" s="70"/>
      <c r="D7" s="70"/>
      <c r="E7" s="70"/>
    </row>
    <row r="8" spans="3:6" ht="12.75">
      <c r="C8" s="1"/>
      <c r="D8" s="1"/>
      <c r="E8" s="1"/>
      <c r="F8" s="1" t="s">
        <v>34</v>
      </c>
    </row>
    <row r="9" spans="1:6" ht="17.25" customHeight="1">
      <c r="A9" s="66" t="s">
        <v>0</v>
      </c>
      <c r="B9" s="66" t="s">
        <v>1</v>
      </c>
      <c r="C9" s="60" t="s">
        <v>16</v>
      </c>
      <c r="D9" s="58" t="s">
        <v>17</v>
      </c>
      <c r="E9" s="59"/>
      <c r="F9" s="60" t="s">
        <v>19</v>
      </c>
    </row>
    <row r="10" spans="1:6" ht="25.5" customHeight="1">
      <c r="A10" s="67"/>
      <c r="B10" s="67"/>
      <c r="C10" s="61"/>
      <c r="D10" s="63" t="s">
        <v>19</v>
      </c>
      <c r="E10" s="39" t="s">
        <v>18</v>
      </c>
      <c r="F10" s="61"/>
    </row>
    <row r="11" spans="1:6" ht="72.75" customHeight="1" hidden="1">
      <c r="A11" s="68"/>
      <c r="B11" s="68"/>
      <c r="C11" s="62"/>
      <c r="D11" s="64"/>
      <c r="E11" s="21" t="s">
        <v>23</v>
      </c>
      <c r="F11" s="62"/>
    </row>
    <row r="12" spans="1:6" s="2" customFormat="1" ht="12.75">
      <c r="A12" s="6">
        <v>200000</v>
      </c>
      <c r="B12" s="18" t="s">
        <v>20</v>
      </c>
      <c r="C12" s="40">
        <f>C19+C13</f>
        <v>-32506000</v>
      </c>
      <c r="D12" s="41">
        <f>D13+D19</f>
        <v>177438750</v>
      </c>
      <c r="E12" s="41">
        <f>E13+E19</f>
        <v>143941112</v>
      </c>
      <c r="F12" s="41">
        <f aca="true" t="shared" si="0" ref="F12:F21">C12+D12</f>
        <v>144932750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-32506000</v>
      </c>
      <c r="D19" s="44">
        <f>D20-D21+D22</f>
        <v>187438750</v>
      </c>
      <c r="E19" s="44">
        <f>E20-E21+E22</f>
        <v>153941112</v>
      </c>
      <c r="F19" s="45">
        <f t="shared" si="0"/>
        <v>154932750</v>
      </c>
    </row>
    <row r="20" spans="1:8" ht="12.75">
      <c r="A20" s="16">
        <v>208100</v>
      </c>
      <c r="B20" s="10" t="s">
        <v>12</v>
      </c>
      <c r="C20" s="46">
        <v>35639044</v>
      </c>
      <c r="D20" s="46">
        <f>142342358</f>
        <v>142342358</v>
      </c>
      <c r="E20" s="46">
        <v>108832639</v>
      </c>
      <c r="F20" s="45">
        <f t="shared" si="0"/>
        <v>177981402</v>
      </c>
      <c r="H20" s="56"/>
    </row>
    <row r="21" spans="1:6" ht="12.75">
      <c r="A21" s="16">
        <v>208200</v>
      </c>
      <c r="B21" s="10" t="s">
        <v>13</v>
      </c>
      <c r="C21" s="46">
        <v>20377467</v>
      </c>
      <c r="D21" s="54">
        <f>4415124-607855-74788-111430-800866-16000-86000-39000-8000</f>
        <v>2671185</v>
      </c>
      <c r="E21" s="54">
        <f>4403043-607855-74788-111430-800866-16000-86000-39000-8000</f>
        <v>2659104</v>
      </c>
      <c r="F21" s="45">
        <f t="shared" si="0"/>
        <v>23048652</v>
      </c>
    </row>
    <row r="22" spans="1:6" ht="38.25">
      <c r="A22" s="25">
        <v>208400</v>
      </c>
      <c r="B22" s="26" t="s">
        <v>35</v>
      </c>
      <c r="C22" s="46">
        <f>-'[1]Свод'!L179</f>
        <v>-47767577</v>
      </c>
      <c r="D22" s="46">
        <f>E22</f>
        <v>47767577</v>
      </c>
      <c r="E22" s="46">
        <f>'[1]Свод'!L179</f>
        <v>47767577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-32506000</v>
      </c>
      <c r="D23" s="48">
        <f>D12</f>
        <v>177438750</v>
      </c>
      <c r="E23" s="48">
        <f>E12</f>
        <v>143941112</v>
      </c>
      <c r="F23" s="48">
        <f>C23+D23</f>
        <v>144932750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144932750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-32506000</v>
      </c>
      <c r="D37" s="41">
        <f>D38+D45</f>
        <v>177438750</v>
      </c>
      <c r="E37" s="41">
        <f>E38+E45</f>
        <v>143941112</v>
      </c>
      <c r="F37" s="48">
        <f>C37+D37</f>
        <v>144932750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-32506000</v>
      </c>
      <c r="D45" s="41">
        <f>D46+D51</f>
        <v>187438750</v>
      </c>
      <c r="E45" s="41">
        <f>E46+E51</f>
        <v>153941112</v>
      </c>
      <c r="F45" s="41">
        <f t="shared" si="1"/>
        <v>154932750</v>
      </c>
    </row>
    <row r="46" spans="1:6" s="4" customFormat="1" ht="12.75">
      <c r="A46" s="11">
        <v>602000</v>
      </c>
      <c r="B46" s="12" t="s">
        <v>11</v>
      </c>
      <c r="C46" s="44">
        <f>C47-C48+C49+C50</f>
        <v>-32506000</v>
      </c>
      <c r="D46" s="44">
        <f>D47-D48+D49+D50</f>
        <v>187438750</v>
      </c>
      <c r="E46" s="44">
        <f>E47-E48+E49+E50</f>
        <v>153941112</v>
      </c>
      <c r="F46" s="52">
        <f t="shared" si="1"/>
        <v>154932750</v>
      </c>
    </row>
    <row r="47" spans="1:6" s="4" customFormat="1" ht="12.75">
      <c r="A47" s="16">
        <v>602100</v>
      </c>
      <c r="B47" s="10" t="s">
        <v>12</v>
      </c>
      <c r="C47" s="46">
        <v>35639044</v>
      </c>
      <c r="D47" s="46">
        <f>142342358</f>
        <v>142342358</v>
      </c>
      <c r="E47" s="46">
        <v>108832639</v>
      </c>
      <c r="F47" s="53">
        <f t="shared" si="1"/>
        <v>177981402</v>
      </c>
    </row>
    <row r="48" spans="1:6" s="4" customFormat="1" ht="12.75">
      <c r="A48" s="16">
        <v>602200</v>
      </c>
      <c r="B48" s="10" t="s">
        <v>13</v>
      </c>
      <c r="C48" s="46">
        <v>20377467</v>
      </c>
      <c r="D48" s="54">
        <f>4415124-607855-74788-111430-800866-16000-86000-39000-8000</f>
        <v>2671185</v>
      </c>
      <c r="E48" s="54">
        <f>4403043-607855-74788-111430-800866-16000-86000-39000-8000</f>
        <v>2659104</v>
      </c>
      <c r="F48" s="53">
        <f t="shared" si="1"/>
        <v>23048652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-'[1]Свод'!L179</f>
        <v>-47767577</v>
      </c>
      <c r="D50" s="46">
        <f>E50</f>
        <v>47767577</v>
      </c>
      <c r="E50" s="46">
        <f>'[1]Свод'!L179</f>
        <v>47767577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-32506000</v>
      </c>
      <c r="D52" s="48">
        <f>D37</f>
        <v>177438750</v>
      </c>
      <c r="E52" s="48">
        <f>E37</f>
        <v>143941112</v>
      </c>
      <c r="F52" s="48">
        <f>C52+D52</f>
        <v>144932750</v>
      </c>
    </row>
    <row r="53" spans="1:17" s="27" customFormat="1" ht="48" customHeight="1">
      <c r="A53" s="65" t="s">
        <v>39</v>
      </c>
      <c r="B53" s="65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админ</cp:lastModifiedBy>
  <cp:lastPrinted>2013-04-24T05:19:05Z</cp:lastPrinted>
  <dcterms:created xsi:type="dcterms:W3CDTF">2003-01-23T07:32:15Z</dcterms:created>
  <dcterms:modified xsi:type="dcterms:W3CDTF">2013-05-13T12:23:46Z</dcterms:modified>
  <cp:category/>
  <cp:version/>
  <cp:contentType/>
  <cp:contentStatus/>
</cp:coreProperties>
</file>