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'Лист3'!$A$1:$H$36</definedName>
  </definedNames>
  <calcPr fullCalcOnLoad="1"/>
</workbook>
</file>

<file path=xl/sharedStrings.xml><?xml version="1.0" encoding="utf-8"?>
<sst xmlns="http://schemas.openxmlformats.org/spreadsheetml/2006/main" count="91" uniqueCount="58">
  <si>
    <t xml:space="preserve">                          Додаток 3</t>
  </si>
  <si>
    <t xml:space="preserve">                          до «Програми розвитку </t>
  </si>
  <si>
    <t xml:space="preserve">                          охорони здоров’я міста Запоріжжя» </t>
  </si>
  <si>
    <t xml:space="preserve">                          на період 2013-2015 років</t>
  </si>
  <si>
    <t xml:space="preserve">Очікувані результати </t>
  </si>
  <si>
    <t xml:space="preserve">виконання «Програми розвитку охорони здоров’я міста Запоріжжя» </t>
  </si>
  <si>
    <t>тис.грн.</t>
  </si>
  <si>
    <t>на період 2013-2015 років</t>
  </si>
  <si>
    <t xml:space="preserve">Загальний V </t>
  </si>
  <si>
    <t>м кв</t>
  </si>
  <si>
    <t>варт 1 м кв</t>
  </si>
  <si>
    <t>Найменування завдання</t>
  </si>
  <si>
    <t>Найменування показників виконання завдання</t>
  </si>
  <si>
    <t>Одиниця виміру</t>
  </si>
  <si>
    <t>Головний розпорядник бюджетних коштів, виконавці</t>
  </si>
  <si>
    <t>Значення показників</t>
  </si>
  <si>
    <t>пол-ка 9мл</t>
  </si>
  <si>
    <t>Усього</t>
  </si>
  <si>
    <t>у тому числі за роками</t>
  </si>
  <si>
    <t>ДІБВ 5 дит.лік</t>
  </si>
  <si>
    <t>Пріоритетний розвиток первинної медико-санітарної допомоги</t>
  </si>
  <si>
    <t>Кількість створених центрів первинної медико-санітарної допомоги</t>
  </si>
  <si>
    <t>Од.</t>
  </si>
  <si>
    <t>Управління з питань охорони здоров’я ЗМР, головні лікарі ЛПЗ</t>
  </si>
  <si>
    <t>Придбання сумки- укладки лікаря</t>
  </si>
  <si>
    <t>Придбання дрібного медичного інструментарію</t>
  </si>
  <si>
    <t xml:space="preserve">Кількість працівників, яким буде виплачуватися місцева надбавка до заробітної плати </t>
  </si>
  <si>
    <t>Чол.</t>
  </si>
  <si>
    <t xml:space="preserve">Забезпечення лікувально – профілактичних закладів міста медикаментозними засобами </t>
  </si>
  <si>
    <t>Кількість ліжко-днів в звичайних стаціонарах</t>
  </si>
  <si>
    <t>Тис.од.</t>
  </si>
  <si>
    <t>Кількість пролікованих хворих в звичайних стаціонарах</t>
  </si>
  <si>
    <t>Кількість лікарських відвідувань</t>
  </si>
  <si>
    <t>Кількість хворих дітей, які будуть забезпечені медичним препаратом спеціального харчування "ФАМ універсал"</t>
  </si>
  <si>
    <t xml:space="preserve">Кількість хворих, які будуть забезпечені медичним препаратом "Амаріл" шляхом безоплатного відпуску лікарських засобів за рецептами лікарів у разі амбулаторного лікування </t>
  </si>
  <si>
    <t xml:space="preserve">Кількість хворих, які будуть забезпечені медичним препаратом "Сіофор"  шляхом безоплатного відпуску лікарських засобів за рецептами лікарів у разі амбулаторного лікування </t>
  </si>
  <si>
    <t>Створення умов для покращення надання якісної медичної допомоги ветеранам війни в лікувально - профілактичних закладах</t>
  </si>
  <si>
    <t>Кількість ліжок госпітального відділення КУ „Міська клінічна лікарня №2”</t>
  </si>
  <si>
    <t>Управління з питань охорони здоров’я ЗМР, головний лікар</t>
  </si>
  <si>
    <t>Кількість ліжко-днів госпітального відділення КУ „Міська клінічна лікарня №2”</t>
  </si>
  <si>
    <t>Надання стоматологічної допомоги населенню міста</t>
  </si>
  <si>
    <t>Кількість громадян, яким надані послуги по зубопротезуванню на пільгових умовах</t>
  </si>
  <si>
    <t>Осіб</t>
  </si>
  <si>
    <t>Кількість стоматологічних відвідувань</t>
  </si>
  <si>
    <t>Покращення та оновлення матеріально-технічної бази медичних закладів</t>
  </si>
  <si>
    <t xml:space="preserve">Площа приміщень, в яких буде здійснено реконструкцію </t>
  </si>
  <si>
    <t>м.кв.</t>
  </si>
  <si>
    <t>КП"Управління капітального будівництва", управління з питань охорони здоров’я ЗМР, головні лікарі ЛПЗ</t>
  </si>
  <si>
    <t>Площа приміщень, в яких буде проведено капітальні ремонти</t>
  </si>
  <si>
    <t>Кількість закладів охорони здоров’я, які будуть оснащені медичним обладнанням</t>
  </si>
  <si>
    <t>Кількість придбаних резервних автономних джерел електропостачання</t>
  </si>
  <si>
    <t>Кількість придбаних акумуляторних  батарей</t>
  </si>
  <si>
    <t>Підвищення рейтингу галузі охорони здоров’я та рівня престижу медичних працівників м. Запоріжжя</t>
  </si>
  <si>
    <t>Кількість працівників, яким буде виплачено премію за підсумками конкурсу до Дня медичного працівника</t>
  </si>
  <si>
    <t xml:space="preserve">Осіб </t>
  </si>
  <si>
    <t xml:space="preserve">Кількість проведених конкурсів на краще святкове оформлення території лікувально - профілактичного закладу та його структурних підрозділів </t>
  </si>
  <si>
    <t xml:space="preserve">Секретар міської ради                                                                                                                                                     </t>
  </si>
  <si>
    <t>Р.О.Таран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</si>
</sst>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##0.000"/>
    <numFmt numFmtId="185" formatCode="#&quot; &quot;##0.0"/>
    <numFmt numFmtId="186" formatCode="#&quot; &quot;##0"/>
    <numFmt numFmtId="187" formatCode="#&quot; &quot;##0.000\ _ "/>
    <numFmt numFmtId="188" formatCode="0.000"/>
    <numFmt numFmtId="189" formatCode="0.0"/>
  </numFmts>
  <fonts count="1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1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84" fontId="6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4" fontId="5" fillId="0" borderId="0" xfId="17" applyNumberFormat="1" applyFont="1" applyFill="1" applyBorder="1" applyAlignment="1">
      <alignment horizontal="center" vertical="center"/>
      <protection/>
    </xf>
    <xf numFmtId="185" fontId="5" fillId="2" borderId="0" xfId="0" applyNumberFormat="1" applyFont="1" applyFill="1" applyAlignment="1">
      <alignment horizontal="center" vertical="center" wrapText="1"/>
    </xf>
    <xf numFmtId="185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Розрахунок до БЗ 201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зміни"/>
    </sheetNames>
    <sheetDataSet>
      <sheetData sheetId="0">
        <row r="34">
          <cell r="F34">
            <v>15597.604000000001</v>
          </cell>
          <cell r="G34">
            <v>20891.79</v>
          </cell>
          <cell r="H34">
            <v>16000</v>
          </cell>
        </row>
        <row r="35">
          <cell r="F35">
            <v>3721.3399999999992</v>
          </cell>
          <cell r="G35">
            <v>12663.893</v>
          </cell>
          <cell r="H35">
            <v>12663.893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21" sqref="B21"/>
    </sheetView>
  </sheetViews>
  <sheetFormatPr defaultColWidth="9.00390625" defaultRowHeight="14.25" customHeight="1"/>
  <cols>
    <col min="1" max="1" width="25.375" style="1" customWidth="1"/>
    <col min="2" max="2" width="42.25390625" style="1" customWidth="1"/>
    <col min="3" max="3" width="8.375" style="1" customWidth="1"/>
    <col min="4" max="4" width="31.375" style="1" customWidth="1"/>
    <col min="5" max="5" width="9.625" style="1" customWidth="1"/>
    <col min="6" max="8" width="8.625" style="1" customWidth="1"/>
    <col min="9" max="9" width="13.875" style="3" customWidth="1"/>
    <col min="10" max="10" width="12.875" style="3" customWidth="1"/>
    <col min="11" max="11" width="8.00390625" style="3" customWidth="1"/>
    <col min="12" max="12" width="10.375" style="3" customWidth="1"/>
    <col min="13" max="13" width="9.125" style="3" customWidth="1"/>
    <col min="14" max="14" width="11.375" style="3" bestFit="1" customWidth="1"/>
    <col min="15" max="16384" width="9.125" style="1" customWidth="1"/>
  </cols>
  <sheetData>
    <row r="1" ht="16.5" customHeight="1">
      <c r="D1" s="2" t="s">
        <v>0</v>
      </c>
    </row>
    <row r="2" ht="16.5" customHeight="1">
      <c r="D2" s="2" t="s">
        <v>1</v>
      </c>
    </row>
    <row r="3" ht="16.5" customHeight="1">
      <c r="D3" s="2" t="s">
        <v>2</v>
      </c>
    </row>
    <row r="4" ht="16.5" customHeight="1">
      <c r="D4" s="2" t="s">
        <v>3</v>
      </c>
    </row>
    <row r="5" ht="15" customHeight="1">
      <c r="A5" s="2"/>
    </row>
    <row r="6" spans="1:8" ht="15" customHeight="1">
      <c r="A6" s="4" t="s">
        <v>4</v>
      </c>
      <c r="B6" s="4"/>
      <c r="C6" s="4"/>
      <c r="D6" s="4"/>
      <c r="E6" s="4"/>
      <c r="F6" s="4"/>
      <c r="G6" s="4"/>
      <c r="H6" s="4"/>
    </row>
    <row r="7" spans="1:12" ht="15" customHeight="1">
      <c r="A7" s="4" t="s">
        <v>5</v>
      </c>
      <c r="B7" s="4"/>
      <c r="C7" s="4"/>
      <c r="D7" s="4"/>
      <c r="E7" s="4"/>
      <c r="F7" s="4"/>
      <c r="G7" s="4"/>
      <c r="H7" s="4"/>
      <c r="L7" s="3" t="s">
        <v>6</v>
      </c>
    </row>
    <row r="8" spans="1:12" ht="15" customHeight="1">
      <c r="A8" s="4" t="s">
        <v>7</v>
      </c>
      <c r="B8" s="4"/>
      <c r="C8" s="4"/>
      <c r="D8" s="4"/>
      <c r="E8" s="4"/>
      <c r="F8" s="4"/>
      <c r="G8" s="4"/>
      <c r="H8" s="4"/>
      <c r="J8" s="5" t="s">
        <v>8</v>
      </c>
      <c r="K8" s="5" t="s">
        <v>9</v>
      </c>
      <c r="L8" s="6" t="s">
        <v>10</v>
      </c>
    </row>
    <row r="9" spans="1:14" s="9" customFormat="1" ht="15.75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/>
      <c r="G9" s="7"/>
      <c r="H9" s="7"/>
      <c r="I9" s="8" t="s">
        <v>16</v>
      </c>
      <c r="J9" s="5">
        <v>8379.083</v>
      </c>
      <c r="K9" s="5">
        <v>4055.9</v>
      </c>
      <c r="L9" s="5"/>
      <c r="M9" s="5"/>
      <c r="N9" s="5"/>
    </row>
    <row r="10" spans="1:14" s="9" customFormat="1" ht="15.75" customHeight="1">
      <c r="A10" s="7"/>
      <c r="B10" s="7"/>
      <c r="C10" s="7"/>
      <c r="D10" s="7"/>
      <c r="E10" s="7" t="s">
        <v>17</v>
      </c>
      <c r="F10" s="7" t="s">
        <v>18</v>
      </c>
      <c r="G10" s="7"/>
      <c r="H10" s="7"/>
      <c r="I10" s="10" t="s">
        <v>19</v>
      </c>
      <c r="J10" s="5">
        <v>8930.222</v>
      </c>
      <c r="K10" s="5">
        <v>1585.8</v>
      </c>
      <c r="L10" s="5"/>
      <c r="M10" s="5"/>
      <c r="N10" s="5"/>
    </row>
    <row r="11" spans="1:14" s="9" customFormat="1" ht="14.25" customHeight="1">
      <c r="A11" s="7"/>
      <c r="B11" s="7"/>
      <c r="C11" s="7"/>
      <c r="D11" s="7"/>
      <c r="E11" s="7"/>
      <c r="F11" s="11">
        <v>2013</v>
      </c>
      <c r="G11" s="11">
        <v>2014</v>
      </c>
      <c r="H11" s="11">
        <v>2015</v>
      </c>
      <c r="I11" s="5"/>
      <c r="J11" s="5">
        <f>SUM(J9:J10)</f>
        <v>17309.305</v>
      </c>
      <c r="K11" s="5">
        <f>SUM(K9:K10)</f>
        <v>5641.7</v>
      </c>
      <c r="L11" s="12">
        <f>J11/K11</f>
        <v>3.068100927025542</v>
      </c>
      <c r="M11" s="5"/>
      <c r="N11" s="5"/>
    </row>
    <row r="12" spans="1:14" s="9" customFormat="1" ht="16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5"/>
      <c r="J12" s="5"/>
      <c r="K12" s="5"/>
      <c r="L12" s="5"/>
      <c r="M12" s="5">
        <v>2014</v>
      </c>
      <c r="N12" s="5">
        <v>2015</v>
      </c>
    </row>
    <row r="13" spans="1:14" s="9" customFormat="1" ht="30" customHeight="1">
      <c r="A13" s="13" t="s">
        <v>20</v>
      </c>
      <c r="B13" s="11" t="s">
        <v>21</v>
      </c>
      <c r="C13" s="11" t="s">
        <v>22</v>
      </c>
      <c r="D13" s="11" t="s">
        <v>23</v>
      </c>
      <c r="E13" s="11">
        <f aca="true" t="shared" si="0" ref="E13:E19">SUM(F13:H13)</f>
        <v>8</v>
      </c>
      <c r="F13" s="11">
        <v>2</v>
      </c>
      <c r="G13" s="11">
        <v>6</v>
      </c>
      <c r="H13" s="11"/>
      <c r="I13" s="5"/>
      <c r="J13" s="5"/>
      <c r="K13" s="5"/>
      <c r="L13" s="5"/>
      <c r="M13" s="5"/>
      <c r="N13" s="5"/>
    </row>
    <row r="14" spans="1:14" s="9" customFormat="1" ht="30" customHeight="1">
      <c r="A14" s="14"/>
      <c r="B14" s="11" t="s">
        <v>24</v>
      </c>
      <c r="C14" s="11" t="s">
        <v>22</v>
      </c>
      <c r="D14" s="11" t="s">
        <v>23</v>
      </c>
      <c r="E14" s="11">
        <f t="shared" si="0"/>
        <v>352</v>
      </c>
      <c r="F14" s="11">
        <v>54</v>
      </c>
      <c r="G14" s="11">
        <v>166</v>
      </c>
      <c r="H14" s="11">
        <v>132</v>
      </c>
      <c r="I14" s="5"/>
      <c r="J14" s="5"/>
      <c r="K14" s="5"/>
      <c r="L14" s="5"/>
      <c r="M14" s="5"/>
      <c r="N14" s="5"/>
    </row>
    <row r="15" spans="1:14" s="9" customFormat="1" ht="30" customHeight="1">
      <c r="A15" s="14"/>
      <c r="B15" s="15" t="s">
        <v>25</v>
      </c>
      <c r="C15" s="15" t="s">
        <v>22</v>
      </c>
      <c r="D15" s="15" t="s">
        <v>23</v>
      </c>
      <c r="E15" s="15">
        <f t="shared" si="0"/>
        <v>179</v>
      </c>
      <c r="F15" s="15">
        <v>179</v>
      </c>
      <c r="G15" s="15"/>
      <c r="H15" s="15"/>
      <c r="I15" s="5"/>
      <c r="J15" s="5"/>
      <c r="K15" s="5"/>
      <c r="L15" s="5"/>
      <c r="M15" s="5"/>
      <c r="N15" s="5"/>
    </row>
    <row r="16" spans="1:14" s="9" customFormat="1" ht="45" customHeight="1">
      <c r="A16" s="16"/>
      <c r="B16" s="15" t="s">
        <v>26</v>
      </c>
      <c r="C16" s="15" t="s">
        <v>27</v>
      </c>
      <c r="D16" s="15" t="s">
        <v>23</v>
      </c>
      <c r="E16" s="15">
        <f t="shared" si="0"/>
        <v>293</v>
      </c>
      <c r="F16" s="15">
        <v>293</v>
      </c>
      <c r="G16" s="15"/>
      <c r="H16" s="15"/>
      <c r="I16" s="5"/>
      <c r="J16" s="5"/>
      <c r="K16" s="5"/>
      <c r="L16" s="5"/>
      <c r="M16" s="5"/>
      <c r="N16" s="5"/>
    </row>
    <row r="17" spans="1:14" s="9" customFormat="1" ht="30" customHeight="1">
      <c r="A17" s="13" t="s">
        <v>28</v>
      </c>
      <c r="B17" s="11" t="s">
        <v>29</v>
      </c>
      <c r="C17" s="11" t="s">
        <v>30</v>
      </c>
      <c r="D17" s="11" t="s">
        <v>23</v>
      </c>
      <c r="E17" s="17">
        <f t="shared" si="0"/>
        <v>4098.9</v>
      </c>
      <c r="F17" s="17">
        <v>1366.3</v>
      </c>
      <c r="G17" s="17">
        <v>1366.3</v>
      </c>
      <c r="H17" s="17">
        <v>1366.3</v>
      </c>
      <c r="I17" s="5"/>
      <c r="J17" s="5"/>
      <c r="K17" s="5"/>
      <c r="L17" s="5"/>
      <c r="M17" s="5"/>
      <c r="N17" s="5"/>
    </row>
    <row r="18" spans="1:14" s="9" customFormat="1" ht="30" customHeight="1">
      <c r="A18" s="14"/>
      <c r="B18" s="11" t="s">
        <v>31</v>
      </c>
      <c r="C18" s="11" t="s">
        <v>30</v>
      </c>
      <c r="D18" s="11" t="s">
        <v>23</v>
      </c>
      <c r="E18" s="17">
        <f t="shared" si="0"/>
        <v>320.4</v>
      </c>
      <c r="F18" s="17">
        <v>106.8</v>
      </c>
      <c r="G18" s="17">
        <v>106.8</v>
      </c>
      <c r="H18" s="17">
        <v>106.8</v>
      </c>
      <c r="I18" s="5"/>
      <c r="J18" s="5"/>
      <c r="K18" s="5"/>
      <c r="L18" s="5"/>
      <c r="M18" s="5"/>
      <c r="N18" s="5"/>
    </row>
    <row r="19" spans="1:14" s="9" customFormat="1" ht="30" customHeight="1">
      <c r="A19" s="14"/>
      <c r="B19" s="11" t="s">
        <v>32</v>
      </c>
      <c r="C19" s="11" t="s">
        <v>30</v>
      </c>
      <c r="D19" s="11" t="s">
        <v>23</v>
      </c>
      <c r="E19" s="18">
        <f t="shared" si="0"/>
        <v>20405.4</v>
      </c>
      <c r="F19" s="18">
        <v>6801.8</v>
      </c>
      <c r="G19" s="18">
        <v>6801.8</v>
      </c>
      <c r="H19" s="18">
        <v>6801.8</v>
      </c>
      <c r="I19" s="5"/>
      <c r="J19" s="5"/>
      <c r="K19" s="5"/>
      <c r="L19" s="5"/>
      <c r="M19" s="5"/>
      <c r="N19" s="5"/>
    </row>
    <row r="20" spans="1:14" s="9" customFormat="1" ht="45" customHeight="1">
      <c r="A20" s="14"/>
      <c r="B20" s="11" t="s">
        <v>33</v>
      </c>
      <c r="C20" s="11" t="s">
        <v>22</v>
      </c>
      <c r="D20" s="11" t="s">
        <v>23</v>
      </c>
      <c r="E20" s="19">
        <v>2</v>
      </c>
      <c r="F20" s="19">
        <v>2</v>
      </c>
      <c r="G20" s="20">
        <v>2</v>
      </c>
      <c r="H20" s="20">
        <v>2</v>
      </c>
      <c r="I20" s="5"/>
      <c r="J20" s="5"/>
      <c r="K20" s="5"/>
      <c r="L20" s="5"/>
      <c r="M20" s="5"/>
      <c r="N20" s="5"/>
    </row>
    <row r="21" spans="1:14" s="9" customFormat="1" ht="56.25" customHeight="1">
      <c r="A21" s="14"/>
      <c r="B21" s="21" t="s">
        <v>34</v>
      </c>
      <c r="C21" s="11" t="s">
        <v>22</v>
      </c>
      <c r="D21" s="11" t="s">
        <v>23</v>
      </c>
      <c r="E21" s="19">
        <v>1378</v>
      </c>
      <c r="F21" s="19">
        <v>1378</v>
      </c>
      <c r="G21" s="20"/>
      <c r="H21" s="20"/>
      <c r="I21" s="5"/>
      <c r="J21" s="5"/>
      <c r="K21" s="5"/>
      <c r="L21" s="5"/>
      <c r="M21" s="5"/>
      <c r="N21" s="5"/>
    </row>
    <row r="22" spans="1:14" s="9" customFormat="1" ht="56.25" customHeight="1">
      <c r="A22" s="16"/>
      <c r="B22" s="21" t="s">
        <v>35</v>
      </c>
      <c r="C22" s="11" t="s">
        <v>22</v>
      </c>
      <c r="D22" s="11" t="s">
        <v>23</v>
      </c>
      <c r="E22" s="19">
        <v>1573</v>
      </c>
      <c r="F22" s="19">
        <v>1573</v>
      </c>
      <c r="G22" s="20"/>
      <c r="H22" s="20"/>
      <c r="I22" s="5"/>
      <c r="J22" s="5"/>
      <c r="K22" s="5"/>
      <c r="L22" s="5"/>
      <c r="M22" s="5"/>
      <c r="N22" s="5"/>
    </row>
    <row r="23" spans="1:14" s="9" customFormat="1" ht="45.75" customHeight="1">
      <c r="A23" s="22" t="s">
        <v>36</v>
      </c>
      <c r="B23" s="23" t="s">
        <v>37</v>
      </c>
      <c r="C23" s="11" t="s">
        <v>22</v>
      </c>
      <c r="D23" s="11" t="s">
        <v>38</v>
      </c>
      <c r="E23" s="11">
        <v>40</v>
      </c>
      <c r="F23" s="11">
        <v>40</v>
      </c>
      <c r="G23" s="11">
        <v>40</v>
      </c>
      <c r="H23" s="11">
        <v>40</v>
      </c>
      <c r="I23" s="5"/>
      <c r="J23" s="5"/>
      <c r="K23" s="5"/>
      <c r="L23" s="5"/>
      <c r="M23" s="5"/>
      <c r="N23" s="5"/>
    </row>
    <row r="24" spans="1:14" s="9" customFormat="1" ht="45.75" customHeight="1">
      <c r="A24" s="24"/>
      <c r="B24" s="23" t="s">
        <v>39</v>
      </c>
      <c r="C24" s="11" t="s">
        <v>30</v>
      </c>
      <c r="D24" s="11" t="s">
        <v>38</v>
      </c>
      <c r="E24" s="25">
        <v>66.867</v>
      </c>
      <c r="F24" s="25">
        <v>12.467</v>
      </c>
      <c r="G24" s="25">
        <v>13.6</v>
      </c>
      <c r="H24" s="25">
        <v>13.6</v>
      </c>
      <c r="I24" s="5"/>
      <c r="J24" s="5"/>
      <c r="K24" s="5"/>
      <c r="L24" s="5"/>
      <c r="M24" s="5"/>
      <c r="N24" s="5"/>
    </row>
    <row r="25" spans="1:14" s="9" customFormat="1" ht="30.75" customHeight="1">
      <c r="A25" s="22" t="s">
        <v>40</v>
      </c>
      <c r="B25" s="11" t="s">
        <v>41</v>
      </c>
      <c r="C25" s="11" t="s">
        <v>42</v>
      </c>
      <c r="D25" s="11" t="s">
        <v>23</v>
      </c>
      <c r="E25" s="26">
        <v>8150</v>
      </c>
      <c r="F25" s="26">
        <f>1630+221</f>
        <v>1851</v>
      </c>
      <c r="G25" s="26">
        <v>1630</v>
      </c>
      <c r="H25" s="26">
        <v>1630</v>
      </c>
      <c r="I25" s="5"/>
      <c r="J25" s="5"/>
      <c r="K25" s="5"/>
      <c r="L25" s="5"/>
      <c r="M25" s="5"/>
      <c r="N25" s="5"/>
    </row>
    <row r="26" spans="1:14" s="9" customFormat="1" ht="30.75" customHeight="1">
      <c r="A26" s="27"/>
      <c r="B26" s="11" t="s">
        <v>43</v>
      </c>
      <c r="C26" s="11" t="s">
        <v>30</v>
      </c>
      <c r="D26" s="11" t="s">
        <v>23</v>
      </c>
      <c r="E26" s="17">
        <f>SUM(F26:H26)</f>
        <v>1468.5</v>
      </c>
      <c r="F26" s="17">
        <v>489.5</v>
      </c>
      <c r="G26" s="17">
        <v>489.5</v>
      </c>
      <c r="H26" s="17">
        <v>489.5</v>
      </c>
      <c r="I26" s="5"/>
      <c r="J26" s="6"/>
      <c r="K26" s="5"/>
      <c r="L26" s="5"/>
      <c r="M26" s="5"/>
      <c r="N26" s="5"/>
    </row>
    <row r="27" spans="1:14" s="9" customFormat="1" ht="62.25" customHeight="1">
      <c r="A27" s="28" t="s">
        <v>44</v>
      </c>
      <c r="B27" s="11" t="s">
        <v>45</v>
      </c>
      <c r="C27" s="11" t="s">
        <v>46</v>
      </c>
      <c r="D27" s="11" t="s">
        <v>47</v>
      </c>
      <c r="E27" s="18">
        <f>SUM(F27:H27)</f>
        <v>17108.497557833776</v>
      </c>
      <c r="F27" s="18">
        <f>K27</f>
        <v>5083.797557833778</v>
      </c>
      <c r="G27" s="18">
        <v>6809.6</v>
      </c>
      <c r="H27" s="18">
        <v>5215.1</v>
      </c>
      <c r="I27" s="12">
        <f>'[1]Додаток 1'!F34</f>
        <v>15597.604000000001</v>
      </c>
      <c r="J27" s="29">
        <f>L11</f>
        <v>3.068100927025542</v>
      </c>
      <c r="K27" s="30">
        <f>I27/J27</f>
        <v>5083.797557833778</v>
      </c>
      <c r="L27" s="10"/>
      <c r="M27" s="31">
        <f>'[1]Додаток 1'!G34/Лист3!J27</f>
        <v>6809.355525424043</v>
      </c>
      <c r="N27" s="31">
        <f>'[1]Додаток 1'!H34/Лист3!J27</f>
        <v>5214.952304555267</v>
      </c>
    </row>
    <row r="28" spans="1:14" s="9" customFormat="1" ht="63.75" customHeight="1">
      <c r="A28" s="28"/>
      <c r="B28" s="11" t="s">
        <v>48</v>
      </c>
      <c r="C28" s="11" t="s">
        <v>46</v>
      </c>
      <c r="D28" s="11" t="s">
        <v>47</v>
      </c>
      <c r="E28" s="18">
        <f>SUM(F28:H28)</f>
        <v>14524.57</v>
      </c>
      <c r="F28" s="18">
        <f>K28</f>
        <v>1860.6699999999996</v>
      </c>
      <c r="G28" s="18">
        <v>6331.9</v>
      </c>
      <c r="H28" s="18">
        <v>6332</v>
      </c>
      <c r="I28" s="12">
        <f>'[1]Додаток 1'!F35</f>
        <v>3721.3399999999992</v>
      </c>
      <c r="J28" s="12">
        <v>2</v>
      </c>
      <c r="K28" s="30">
        <f>I28/J28</f>
        <v>1860.6699999999996</v>
      </c>
      <c r="L28" s="10"/>
      <c r="M28" s="31">
        <f>'[1]Додаток 1'!G35/Лист3!J28</f>
        <v>6331.9465</v>
      </c>
      <c r="N28" s="31">
        <f>'[1]Додаток 1'!H35/Лист3!J28</f>
        <v>6331.9465</v>
      </c>
    </row>
    <row r="29" spans="1:14" s="9" customFormat="1" ht="30.75" customHeight="1">
      <c r="A29" s="28"/>
      <c r="B29" s="11" t="s">
        <v>49</v>
      </c>
      <c r="C29" s="11" t="s">
        <v>22</v>
      </c>
      <c r="D29" s="11" t="s">
        <v>23</v>
      </c>
      <c r="E29" s="11">
        <v>12</v>
      </c>
      <c r="F29" s="11">
        <f>5+1</f>
        <v>6</v>
      </c>
      <c r="G29" s="11">
        <v>12</v>
      </c>
      <c r="H29" s="11">
        <v>12</v>
      </c>
      <c r="I29" s="5"/>
      <c r="J29" s="5"/>
      <c r="K29" s="5"/>
      <c r="L29" s="5"/>
      <c r="M29" s="5"/>
      <c r="N29" s="5"/>
    </row>
    <row r="30" spans="1:14" s="9" customFormat="1" ht="30.75" customHeight="1">
      <c r="A30" s="28"/>
      <c r="B30" s="11" t="s">
        <v>50</v>
      </c>
      <c r="C30" s="11" t="s">
        <v>22</v>
      </c>
      <c r="D30" s="11" t="s">
        <v>23</v>
      </c>
      <c r="E30" s="11">
        <v>12</v>
      </c>
      <c r="F30" s="11">
        <v>4</v>
      </c>
      <c r="G30" s="11">
        <v>8</v>
      </c>
      <c r="H30" s="11"/>
      <c r="I30" s="5"/>
      <c r="J30" s="5"/>
      <c r="K30" s="5"/>
      <c r="L30" s="5"/>
      <c r="M30" s="5"/>
      <c r="N30" s="5"/>
    </row>
    <row r="31" spans="1:14" s="9" customFormat="1" ht="30.75" customHeight="1">
      <c r="A31" s="28"/>
      <c r="B31" s="11" t="s">
        <v>51</v>
      </c>
      <c r="C31" s="11" t="s">
        <v>22</v>
      </c>
      <c r="D31" s="11" t="s">
        <v>23</v>
      </c>
      <c r="E31" s="11">
        <v>2</v>
      </c>
      <c r="F31" s="11"/>
      <c r="G31" s="11">
        <v>2</v>
      </c>
      <c r="H31" s="11"/>
      <c r="I31" s="5"/>
      <c r="J31" s="5"/>
      <c r="K31" s="5"/>
      <c r="L31" s="5"/>
      <c r="M31" s="5"/>
      <c r="N31" s="5"/>
    </row>
    <row r="32" spans="1:14" s="9" customFormat="1" ht="48" customHeight="1">
      <c r="A32" s="28" t="s">
        <v>52</v>
      </c>
      <c r="B32" s="11" t="s">
        <v>53</v>
      </c>
      <c r="C32" s="11" t="s">
        <v>54</v>
      </c>
      <c r="D32" s="11" t="s">
        <v>23</v>
      </c>
      <c r="E32" s="11">
        <v>20</v>
      </c>
      <c r="F32" s="11"/>
      <c r="G32" s="11">
        <v>10</v>
      </c>
      <c r="H32" s="11">
        <v>10</v>
      </c>
      <c r="I32" s="5"/>
      <c r="J32" s="5"/>
      <c r="K32" s="5"/>
      <c r="L32" s="5"/>
      <c r="M32" s="5"/>
      <c r="N32" s="5"/>
    </row>
    <row r="33" spans="1:14" s="9" customFormat="1" ht="63" customHeight="1">
      <c r="A33" s="28"/>
      <c r="B33" s="11" t="s">
        <v>55</v>
      </c>
      <c r="C33" s="11" t="s">
        <v>22</v>
      </c>
      <c r="D33" s="11" t="s">
        <v>23</v>
      </c>
      <c r="E33" s="11">
        <v>2</v>
      </c>
      <c r="F33" s="11">
        <v>2</v>
      </c>
      <c r="G33" s="11">
        <v>2</v>
      </c>
      <c r="H33" s="11">
        <v>2</v>
      </c>
      <c r="I33" s="5"/>
      <c r="J33" s="5"/>
      <c r="K33" s="5"/>
      <c r="L33" s="5"/>
      <c r="M33" s="5"/>
      <c r="N33" s="5"/>
    </row>
    <row r="34" ht="14.25" customHeight="1">
      <c r="A34" s="32"/>
    </row>
    <row r="35" ht="14.25" customHeight="1">
      <c r="A35" s="32"/>
    </row>
    <row r="36" spans="1:14" s="2" customFormat="1" ht="15.75" customHeight="1">
      <c r="A36" s="2" t="s">
        <v>56</v>
      </c>
      <c r="E36" s="4" t="s">
        <v>57</v>
      </c>
      <c r="F36" s="4"/>
      <c r="I36" s="3"/>
      <c r="J36" s="3"/>
      <c r="K36" s="3"/>
      <c r="L36" s="3"/>
      <c r="M36" s="3"/>
      <c r="N36" s="3"/>
    </row>
  </sheetData>
  <mergeCells count="17">
    <mergeCell ref="E36:F36"/>
    <mergeCell ref="A32:A33"/>
    <mergeCell ref="A27:A31"/>
    <mergeCell ref="E9:H9"/>
    <mergeCell ref="E10:E11"/>
    <mergeCell ref="F10:H10"/>
    <mergeCell ref="A9:A11"/>
    <mergeCell ref="A25:A26"/>
    <mergeCell ref="A17:A22"/>
    <mergeCell ref="A6:H6"/>
    <mergeCell ref="A7:H7"/>
    <mergeCell ref="A8:H8"/>
    <mergeCell ref="A23:A24"/>
    <mergeCell ref="B9:B11"/>
    <mergeCell ref="C9:C11"/>
    <mergeCell ref="D9:D11"/>
    <mergeCell ref="A13:A16"/>
  </mergeCells>
  <printOptions/>
  <pageMargins left="1.1811023622047245" right="0.3937007874015748" top="0.7086614173228347" bottom="0.3937007874015748" header="0.5118110236220472" footer="0.5118110236220472"/>
  <pageSetup horizontalDpi="600" verticalDpi="600" orientation="landscape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2013-09-03T11:26:23Z</dcterms:created>
  <dcterms:modified xsi:type="dcterms:W3CDTF">2013-09-03T11:26:32Z</dcterms:modified>
  <cp:category/>
  <cp:version/>
  <cp:contentType/>
  <cp:contentStatus/>
</cp:coreProperties>
</file>