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1'!$B$1:$G$120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<sst xmlns="http://schemas.openxmlformats.org/spreadsheetml/2006/main" count="423" uniqueCount="206">
  <si>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</si>
  <si>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</si>
  <si>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</si>
  <si>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</si>
  <si>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</si>
  <si>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</si>
  <si>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</si>
  <si>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</si>
  <si>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</si>
  <si>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</si>
  <si>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</si>
  <si>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</si>
  <si>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</si>
  <si>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</si>
  <si>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</si>
  <si>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</si>
  <si>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</si>
  <si>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</si>
  <si>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</si>
  <si>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</si>
  <si>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</si>
  <si>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</si>
  <si>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</si>
  <si>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</si>
  <si>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</si>
  <si>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</si>
  <si>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</si>
  <si>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</si>
  <si>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</si>
  <si>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</si>
  <si>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</si>
  <si>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</si>
  <si>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</si>
  <si>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</si>
  <si>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</si>
  <si>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</si>
  <si>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</si>
  <si>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</si>
  <si>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</si>
  <si>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</si>
  <si>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</si>
  <si>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</si>
  <si>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</si>
  <si>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</si>
  <si>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</si>
  <si>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</si>
  <si>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</si>
  <si>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</si>
  <si>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</si>
  <si>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</si>
  <si>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</si>
  <si>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</si>
  <si>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</si>
  <si>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</si>
  <si>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</si>
  <si>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</si>
  <si>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</si>
  <si>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</si>
  <si>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</si>
  <si>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</si>
  <si>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</si>
  <si>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</si>
  <si>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</si>
  <si>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</si>
  <si>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</si>
  <si>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</si>
  <si>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</si>
  <si>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</si>
  <si>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</si>
  <si>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</si>
  <si>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</si>
  <si>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</si>
  <si>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</si>
  <si>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</si>
  <si>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</si>
  <si>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</si>
  <si>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</si>
  <si>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</si>
  <si>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</si>
  <si>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</si>
  <si>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</si>
  <si>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</si>
  <si>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</si>
  <si>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</si>
  <si>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</si>
  <si>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</si>
  <si>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</si>
  <si>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</si>
  <si>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</si>
  <si>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</si>
  <si>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</si>
  <si>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</si>
  <si>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</si>
  <si>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</si>
  <si>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</si>
  <si>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</si>
  <si>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</si>
  <si>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</si>
  <si>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</si>
  <si>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</si>
  <si>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</si>
  <si>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</si>
  <si>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</si>
  <si>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</si>
  <si>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</si>
  <si>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</si>
  <si>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</si>
  <si>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</si>
  <si>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</si>
  <si>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</si>
  <si>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</si>
  <si>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</si>
  <si>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</si>
  <si>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</si>
  <si>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</si>
  <si>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</si>
  <si>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</si>
  <si>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</si>
  <si>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</si>
  <si>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</si>
  <si>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</si>
  <si>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</si>
  <si>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</si>
  <si>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</si>
  <si>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</si>
  <si>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</si>
  <si>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</si>
  <si>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</si>
  <si>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</si>
  <si>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</si>
  <si>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</si>
  <si>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</si>
  <si>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</si>
  <si>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</si>
  <si>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</si>
  <si>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</si>
  <si>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</si>
  <si>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</si>
  <si>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</si>
  <si>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</si>
  <si>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</si>
  <si>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</si>
  <si>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</si>
  <si>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</si>
  <si>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</si>
  <si>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</si>
  <si>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</si>
  <si>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</si>
  <si>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</si>
  <si>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</si>
  <si>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</si>
  <si>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</si>
  <si>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</si>
  <si>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</si>
  <si>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</si>
  <si>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</si>
  <si>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</si>
  <si>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</si>
  <si>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</si>
  <si>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</si>
  <si>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</si>
  <si>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</si>
  <si>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</si>
  <si>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</si>
  <si>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Доходи бюджету м.Запоріжжя на 2015 рік 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</si>
  <si>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</si>
  <si>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</si>
  <si>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</si>
  <si>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</si>
  <si>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</si>
  <si>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</si>
  <si>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</si>
  <si>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</si>
  <si>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</si>
  <si>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</si>
  <si>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</si>
  <si>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</si>
  <si>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</si>
  <si>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</si>
  <si>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</si>
  <si>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</si>
  <si>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</si>
  <si>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</si>
  <si>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</si>
  <si>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</si>
  <si>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</si>
  <si>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</si>
  <si>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</si>
  <si>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"Про бюджет міста на 2015 рік"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</si>
  <si>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</si>
  <si>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</si>
  <si>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</si>
  <si>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</si>
  <si>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</si>
  <si>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</si>
  <si>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</si>
  <si>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</si>
  <si>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</si>
  <si>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</si>
  <si>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</si>
  <si>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</si>
  <si>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</si>
  <si>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</si>
  <si>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Міський голова</t>
  </si>
  <si>
    <t>В.В.Буряк</t>
  </si>
  <si>
    <r>
      <t xml:space="preserve">      </t>
    </r>
    <r>
      <rPr>
        <b/>
        <u val="single"/>
        <sz val="20"/>
        <rFont val="Arial Cyr"/>
        <family val="0"/>
      </rPr>
      <t>17.12.2015 №9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</si>
</sst>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3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6"/>
  <sheetViews>
    <sheetView showGridLines="0" tabSelected="1" view="pageLayout" zoomScaleNormal="145" zoomScaleSheetLayoutView="100" workbookViewId="0" topLeftCell="B1">
      <selection activeCell="C7" sqref="C7:G7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190</v>
      </c>
      <c r="E2" s="120"/>
      <c r="F2" s="121"/>
    </row>
    <row r="3" spans="4:6" ht="19.5" customHeight="1">
      <c r="D3" s="119" t="s">
        <v>189</v>
      </c>
      <c r="E3" s="120"/>
      <c r="F3" s="121"/>
    </row>
    <row r="4" spans="4:6" ht="23.25" customHeight="1" hidden="1">
      <c r="D4" s="119" t="s">
        <v>188</v>
      </c>
      <c r="E4" s="120"/>
      <c r="F4" s="121"/>
    </row>
    <row r="5" spans="4:6" ht="22.5" customHeight="1">
      <c r="D5" s="151" t="s">
        <v>205</v>
      </c>
      <c r="E5" s="152"/>
      <c r="F5" s="152"/>
    </row>
    <row r="6" spans="5:7" ht="6.75" customHeight="1">
      <c r="E6" s="1"/>
      <c r="F6" s="1"/>
      <c r="G6" s="1"/>
    </row>
    <row r="7" spans="3:13" ht="21" customHeight="1">
      <c r="C7" s="132" t="s">
        <v>164</v>
      </c>
      <c r="D7" s="132"/>
      <c r="E7" s="132"/>
      <c r="F7" s="132"/>
      <c r="G7" s="132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3" t="s">
        <v>78</v>
      </c>
      <c r="C10" s="135" t="s">
        <v>166</v>
      </c>
      <c r="D10" s="137" t="s">
        <v>165</v>
      </c>
      <c r="E10" s="137" t="s">
        <v>14</v>
      </c>
      <c r="F10" s="139" t="s">
        <v>15</v>
      </c>
      <c r="G10" s="140"/>
    </row>
    <row r="11" spans="2:7" ht="39.75" customHeight="1" thickBot="1">
      <c r="B11" s="134"/>
      <c r="C11" s="136"/>
      <c r="D11" s="138"/>
      <c r="E11" s="138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1947503900</v>
      </c>
      <c r="E13" s="129">
        <f>E14+E30+E32+E50+E23</f>
        <v>1947503900</v>
      </c>
      <c r="F13" s="44" t="s">
        <v>18</v>
      </c>
      <c r="G13" s="44" t="s">
        <v>18</v>
      </c>
    </row>
    <row r="14" spans="2:7" ht="30" customHeight="1">
      <c r="B14" s="80">
        <v>11000000</v>
      </c>
      <c r="C14" s="89" t="s">
        <v>150</v>
      </c>
      <c r="D14" s="23">
        <f aca="true" t="shared" si="0" ref="D14:D85">SUM(E14:F14)</f>
        <v>1146645000</v>
      </c>
      <c r="E14" s="23">
        <f>E15+E21</f>
        <v>1146645000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1128400000</v>
      </c>
      <c r="E15" s="23">
        <f>SUM(E16:E20)</f>
        <v>1128400000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995850000</v>
      </c>
      <c r="E16" s="23">
        <f>995850000</f>
        <v>995850000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63250000</v>
      </c>
      <c r="E17" s="23">
        <f>60000000+3250000</f>
        <v>63250000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25000000</v>
      </c>
      <c r="E18" s="23">
        <v>25000000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24000000</v>
      </c>
      <c r="E19" s="23">
        <v>24000000</v>
      </c>
      <c r="F19" s="25" t="s">
        <v>18</v>
      </c>
      <c r="G19" s="25" t="s">
        <v>18</v>
      </c>
    </row>
    <row r="20" spans="2:7" ht="67.5" customHeight="1">
      <c r="B20" s="80">
        <v>11010900</v>
      </c>
      <c r="C20" s="69" t="s">
        <v>168</v>
      </c>
      <c r="D20" s="23">
        <f t="shared" si="0"/>
        <v>20300000</v>
      </c>
      <c r="E20" s="23">
        <v>20300000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18245000</v>
      </c>
      <c r="E21" s="23">
        <f>E22</f>
        <v>18245000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18245000</v>
      </c>
      <c r="E22" s="23">
        <v>18245000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191</v>
      </c>
      <c r="D23" s="23">
        <f t="shared" si="0"/>
        <v>131400</v>
      </c>
      <c r="E23" s="23">
        <f>E24+E26+E28</f>
        <v>131400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193</v>
      </c>
      <c r="D24" s="23">
        <f t="shared" si="0"/>
        <v>3000</v>
      </c>
      <c r="E24" s="23">
        <f>E25</f>
        <v>3000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192</v>
      </c>
      <c r="D25" s="23">
        <f t="shared" si="0"/>
        <v>3000</v>
      </c>
      <c r="E25" s="23">
        <v>3000</v>
      </c>
      <c r="F25" s="25" t="s">
        <v>18</v>
      </c>
      <c r="G25" s="25" t="s">
        <v>18</v>
      </c>
    </row>
    <row r="26" spans="2:7" ht="15.75">
      <c r="B26" s="80">
        <v>13020000</v>
      </c>
      <c r="C26" s="71" t="s">
        <v>194</v>
      </c>
      <c r="D26" s="23">
        <f t="shared" si="0"/>
        <v>1500</v>
      </c>
      <c r="E26" s="23">
        <f>E27</f>
        <v>1500</v>
      </c>
      <c r="F26" s="25" t="s">
        <v>18</v>
      </c>
      <c r="G26" s="25" t="s">
        <v>18</v>
      </c>
    </row>
    <row r="27" spans="2:7" ht="31.5">
      <c r="B27" s="80">
        <v>13020200</v>
      </c>
      <c r="C27" s="71" t="s">
        <v>195</v>
      </c>
      <c r="D27" s="23">
        <f t="shared" si="0"/>
        <v>1500</v>
      </c>
      <c r="E27" s="23">
        <v>1500</v>
      </c>
      <c r="F27" s="25" t="s">
        <v>18</v>
      </c>
      <c r="G27" s="25" t="s">
        <v>18</v>
      </c>
    </row>
    <row r="28" spans="2:7" ht="15.75">
      <c r="B28" s="80">
        <v>13030000</v>
      </c>
      <c r="C28" s="71" t="s">
        <v>198</v>
      </c>
      <c r="D28" s="23">
        <f t="shared" si="0"/>
        <v>126900</v>
      </c>
      <c r="E28" s="23">
        <f>E29</f>
        <v>126900</v>
      </c>
      <c r="F28" s="25"/>
      <c r="G28" s="25"/>
    </row>
    <row r="29" spans="2:7" ht="31.5">
      <c r="B29" s="80">
        <v>13030200</v>
      </c>
      <c r="C29" s="71" t="s">
        <v>199</v>
      </c>
      <c r="D29" s="23">
        <f t="shared" si="0"/>
        <v>126900</v>
      </c>
      <c r="E29" s="23">
        <v>126900</v>
      </c>
      <c r="F29" s="25"/>
      <c r="G29" s="25"/>
    </row>
    <row r="30" spans="2:7" ht="17.25" customHeight="1">
      <c r="B30" s="80">
        <v>14000000</v>
      </c>
      <c r="C30" s="89" t="s">
        <v>169</v>
      </c>
      <c r="D30" s="23">
        <f t="shared" si="0"/>
        <v>179100000</v>
      </c>
      <c r="E30" s="91">
        <f>E31</f>
        <v>179100000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170</v>
      </c>
      <c r="D31" s="23">
        <f t="shared" si="0"/>
        <v>179100000</v>
      </c>
      <c r="E31" s="91">
        <v>179100000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178</v>
      </c>
      <c r="D32" s="23">
        <f t="shared" si="0"/>
        <v>606077500</v>
      </c>
      <c r="E32" s="118">
        <f>E33+E44+E47</f>
        <v>606077500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171</v>
      </c>
      <c r="D33" s="23">
        <f t="shared" si="0"/>
        <v>452912500</v>
      </c>
      <c r="E33" s="91">
        <f>SUM(E34:E43)</f>
        <v>452912500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172</v>
      </c>
      <c r="D34" s="23">
        <f t="shared" si="0"/>
        <v>700000</v>
      </c>
      <c r="E34" s="91">
        <f>700000</f>
        <v>700000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173</v>
      </c>
      <c r="D35" s="23">
        <f t="shared" si="0"/>
        <v>400000</v>
      </c>
      <c r="E35" s="91">
        <v>400000</v>
      </c>
      <c r="F35" s="25" t="s">
        <v>18</v>
      </c>
      <c r="G35" s="25" t="s">
        <v>18</v>
      </c>
    </row>
    <row r="36" spans="2:7" ht="45.75" customHeight="1" hidden="1">
      <c r="B36" s="80">
        <v>18010300</v>
      </c>
      <c r="C36" s="101" t="s">
        <v>174</v>
      </c>
      <c r="D36" s="23">
        <f t="shared" si="0"/>
        <v>0</v>
      </c>
      <c r="E36" s="118">
        <v>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175</v>
      </c>
      <c r="D37" s="23">
        <f t="shared" si="0"/>
        <v>12000000</v>
      </c>
      <c r="E37" s="23">
        <v>12000000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112800000</v>
      </c>
      <c r="E38" s="23">
        <v>112800000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293550000</v>
      </c>
      <c r="E39" s="23">
        <v>293550000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2650000</v>
      </c>
      <c r="E40" s="23">
        <v>2650000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22000000</v>
      </c>
      <c r="E41" s="23">
        <v>22000000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176</v>
      </c>
      <c r="D42" s="23">
        <f t="shared" si="0"/>
        <v>7712500</v>
      </c>
      <c r="E42" s="23">
        <v>7712500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177</v>
      </c>
      <c r="D43" s="23">
        <f t="shared" si="0"/>
        <v>1100000</v>
      </c>
      <c r="E43" s="23">
        <v>1100000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250000</v>
      </c>
      <c r="E44" s="118">
        <f>E45+E46</f>
        <v>250000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200000</v>
      </c>
      <c r="E45" s="118">
        <v>200000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50000</v>
      </c>
      <c r="E46" s="118">
        <v>50000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152915000</v>
      </c>
      <c r="E47" s="91">
        <f>E48+E49</f>
        <v>152915000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37300000</v>
      </c>
      <c r="E48" s="91">
        <v>37300000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115615000</v>
      </c>
      <c r="E49" s="91">
        <v>115615000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151</v>
      </c>
      <c r="D50" s="23">
        <f t="shared" si="0"/>
        <v>15550000</v>
      </c>
      <c r="E50" s="23">
        <f>E51</f>
        <v>15550000</v>
      </c>
      <c r="F50" s="25" t="s">
        <v>18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15550000</v>
      </c>
      <c r="E51" s="23">
        <f>E52+E53+E54</f>
        <v>15550000</v>
      </c>
      <c r="F51" s="25" t="s">
        <v>18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7200000</v>
      </c>
      <c r="E52" s="23">
        <v>7200000</v>
      </c>
      <c r="F52" s="25" t="s">
        <v>18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1800000</v>
      </c>
      <c r="E53" s="23">
        <v>1800000</v>
      </c>
      <c r="F53" s="25" t="s">
        <v>18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6550000</v>
      </c>
      <c r="E54" s="23">
        <v>6550000</v>
      </c>
      <c r="F54" s="25" t="s">
        <v>18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4">
        <f t="shared" si="0"/>
        <v>129439249</v>
      </c>
      <c r="E55" s="124">
        <f>E56+E64+E74</f>
        <v>51424200</v>
      </c>
      <c r="F55" s="114">
        <f>F74+F84+F56</f>
        <v>78015049</v>
      </c>
      <c r="G55" s="114">
        <f>G56+G74</f>
        <v>9875000</v>
      </c>
    </row>
    <row r="56" spans="2:7" ht="15.75">
      <c r="B56" s="80">
        <v>21000000</v>
      </c>
      <c r="C56" s="89" t="s">
        <v>153</v>
      </c>
      <c r="D56" s="23">
        <f t="shared" si="0"/>
        <v>7067700</v>
      </c>
      <c r="E56" s="23">
        <f>E57+E59</f>
        <v>7008500</v>
      </c>
      <c r="F56" s="54">
        <f>F58</f>
        <v>59200</v>
      </c>
      <c r="G56" s="54">
        <f>G58</f>
        <v>59200</v>
      </c>
    </row>
    <row r="57" spans="2:7" ht="48" customHeight="1">
      <c r="B57" s="80">
        <v>21010300</v>
      </c>
      <c r="C57" s="69" t="s">
        <v>161</v>
      </c>
      <c r="D57" s="23">
        <f t="shared" si="0"/>
        <v>4984800</v>
      </c>
      <c r="E57" s="23">
        <v>4984800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59200</v>
      </c>
      <c r="E58" s="88" t="s">
        <v>18</v>
      </c>
      <c r="F58" s="91">
        <v>59200</v>
      </c>
      <c r="G58" s="54">
        <f>F58</f>
        <v>59200</v>
      </c>
    </row>
    <row r="59" spans="2:7" ht="15.75">
      <c r="B59" s="80">
        <v>21080000</v>
      </c>
      <c r="C59" s="71" t="s">
        <v>47</v>
      </c>
      <c r="D59" s="23">
        <f t="shared" si="0"/>
        <v>2023700</v>
      </c>
      <c r="E59" s="23">
        <f>E60+E62+E61+E63</f>
        <v>2023700</v>
      </c>
      <c r="F59" s="25" t="s">
        <v>18</v>
      </c>
      <c r="G59" s="25" t="s">
        <v>18</v>
      </c>
    </row>
    <row r="60" spans="2:7" ht="15.75">
      <c r="B60" s="80">
        <v>21080500</v>
      </c>
      <c r="C60" s="71" t="s">
        <v>7</v>
      </c>
      <c r="D60" s="23">
        <f t="shared" si="0"/>
        <v>1900000</v>
      </c>
      <c r="E60" s="23">
        <v>1900000</v>
      </c>
      <c r="F60" s="25" t="s">
        <v>18</v>
      </c>
      <c r="G60" s="25" t="s">
        <v>18</v>
      </c>
    </row>
    <row r="61" spans="2:7" ht="78.75">
      <c r="B61" s="80">
        <v>21080900</v>
      </c>
      <c r="C61" s="71" t="s">
        <v>197</v>
      </c>
      <c r="D61" s="23">
        <f t="shared" si="0"/>
        <v>6700</v>
      </c>
      <c r="E61" s="23">
        <v>6700</v>
      </c>
      <c r="F61" s="25" t="s">
        <v>18</v>
      </c>
      <c r="G61" s="25" t="s">
        <v>18</v>
      </c>
    </row>
    <row r="62" spans="2:7" ht="18.75" customHeight="1">
      <c r="B62" s="80">
        <v>21081100</v>
      </c>
      <c r="C62" s="71" t="s">
        <v>6</v>
      </c>
      <c r="D62" s="23">
        <f t="shared" si="0"/>
        <v>97000</v>
      </c>
      <c r="E62" s="23">
        <v>97000</v>
      </c>
      <c r="F62" s="25" t="s">
        <v>18</v>
      </c>
      <c r="G62" s="25" t="s">
        <v>18</v>
      </c>
    </row>
    <row r="63" spans="2:7" ht="49.5" customHeight="1">
      <c r="B63" s="80">
        <v>21081500</v>
      </c>
      <c r="C63" s="71" t="s">
        <v>196</v>
      </c>
      <c r="D63" s="23">
        <f t="shared" si="0"/>
        <v>20000</v>
      </c>
      <c r="E63" s="23">
        <v>20000</v>
      </c>
      <c r="F63" s="25" t="s">
        <v>18</v>
      </c>
      <c r="G63" s="25" t="s">
        <v>18</v>
      </c>
    </row>
    <row r="64" spans="2:7" ht="31.5" customHeight="1">
      <c r="B64" s="80">
        <v>22000000</v>
      </c>
      <c r="C64" s="89" t="s">
        <v>154</v>
      </c>
      <c r="D64" s="23">
        <f t="shared" si="0"/>
        <v>43300000</v>
      </c>
      <c r="E64" s="23">
        <f>E65+E67+E69</f>
        <v>43300000</v>
      </c>
      <c r="F64" s="25" t="s">
        <v>18</v>
      </c>
      <c r="G64" s="25" t="s">
        <v>18</v>
      </c>
    </row>
    <row r="65" spans="2:7" ht="15.75">
      <c r="B65" s="80">
        <v>22010000</v>
      </c>
      <c r="C65" s="89" t="s">
        <v>152</v>
      </c>
      <c r="D65" s="23">
        <f t="shared" si="0"/>
        <v>14300000</v>
      </c>
      <c r="E65" s="23">
        <f>E66</f>
        <v>14300000</v>
      </c>
      <c r="F65" s="25" t="s">
        <v>18</v>
      </c>
      <c r="G65" s="25" t="s">
        <v>18</v>
      </c>
    </row>
    <row r="66" spans="2:7" ht="15.75">
      <c r="B66" s="80">
        <v>22012500</v>
      </c>
      <c r="C66" s="89" t="s">
        <v>179</v>
      </c>
      <c r="D66" s="23">
        <f t="shared" si="0"/>
        <v>14300000</v>
      </c>
      <c r="E66" s="23">
        <v>14300000</v>
      </c>
      <c r="F66" s="25" t="s">
        <v>18</v>
      </c>
      <c r="G66" s="25" t="s">
        <v>18</v>
      </c>
    </row>
    <row r="67" spans="2:7" ht="47.25">
      <c r="B67" s="80">
        <v>22080000</v>
      </c>
      <c r="C67" s="71" t="s">
        <v>73</v>
      </c>
      <c r="D67" s="23">
        <f t="shared" si="0"/>
        <v>19000000</v>
      </c>
      <c r="E67" s="23">
        <f>E68</f>
        <v>19000000</v>
      </c>
      <c r="F67" s="25" t="s">
        <v>18</v>
      </c>
      <c r="G67" s="25" t="s">
        <v>18</v>
      </c>
    </row>
    <row r="68" spans="2:7" ht="51.75" customHeight="1">
      <c r="B68" s="80">
        <v>22080400</v>
      </c>
      <c r="C68" s="71" t="s">
        <v>180</v>
      </c>
      <c r="D68" s="23">
        <f t="shared" si="0"/>
        <v>19000000</v>
      </c>
      <c r="E68" s="23">
        <v>19000000</v>
      </c>
      <c r="F68" s="25" t="s">
        <v>18</v>
      </c>
      <c r="G68" s="25" t="s">
        <v>18</v>
      </c>
    </row>
    <row r="69" spans="2:7" ht="14.25" customHeight="1">
      <c r="B69" s="80">
        <v>22090000</v>
      </c>
      <c r="C69" s="71" t="s">
        <v>5</v>
      </c>
      <c r="D69" s="23">
        <f t="shared" si="0"/>
        <v>10000000</v>
      </c>
      <c r="E69" s="23">
        <f>SUM(E70:E73)</f>
        <v>10000000</v>
      </c>
      <c r="F69" s="25" t="s">
        <v>18</v>
      </c>
      <c r="G69" s="25" t="s">
        <v>18</v>
      </c>
    </row>
    <row r="70" spans="2:7" ht="47.25">
      <c r="B70" s="80">
        <v>22090100</v>
      </c>
      <c r="C70" s="71" t="s">
        <v>60</v>
      </c>
      <c r="D70" s="23">
        <f t="shared" si="0"/>
        <v>440000</v>
      </c>
      <c r="E70" s="23">
        <v>440000</v>
      </c>
      <c r="F70" s="25" t="s">
        <v>18</v>
      </c>
      <c r="G70" s="25" t="s">
        <v>18</v>
      </c>
    </row>
    <row r="71" spans="2:7" ht="15.75">
      <c r="B71" s="80">
        <v>22090200</v>
      </c>
      <c r="C71" s="71" t="s">
        <v>181</v>
      </c>
      <c r="D71" s="23">
        <f t="shared" si="0"/>
        <v>1100000</v>
      </c>
      <c r="E71" s="23">
        <v>1100000</v>
      </c>
      <c r="F71" s="25" t="s">
        <v>18</v>
      </c>
      <c r="G71" s="25" t="s">
        <v>18</v>
      </c>
    </row>
    <row r="72" spans="2:7" ht="48.75" customHeight="1">
      <c r="B72" s="80">
        <v>22090300</v>
      </c>
      <c r="C72" s="71" t="s">
        <v>182</v>
      </c>
      <c r="D72" s="23">
        <f t="shared" si="0"/>
        <v>14500</v>
      </c>
      <c r="E72" s="23">
        <v>14500</v>
      </c>
      <c r="F72" s="25" t="s">
        <v>18</v>
      </c>
      <c r="G72" s="25" t="s">
        <v>18</v>
      </c>
    </row>
    <row r="73" spans="2:7" ht="47.25">
      <c r="B73" s="80">
        <v>22090400</v>
      </c>
      <c r="C73" s="71" t="s">
        <v>61</v>
      </c>
      <c r="D73" s="23">
        <f t="shared" si="0"/>
        <v>8445500</v>
      </c>
      <c r="E73" s="23">
        <v>8445500</v>
      </c>
      <c r="F73" s="25" t="s">
        <v>18</v>
      </c>
      <c r="G73" s="25" t="s">
        <v>18</v>
      </c>
    </row>
    <row r="74" spans="2:7" ht="18" customHeight="1">
      <c r="B74" s="80">
        <v>24000000</v>
      </c>
      <c r="C74" s="89" t="s">
        <v>155</v>
      </c>
      <c r="D74" s="23">
        <f t="shared" si="0"/>
        <v>11633592</v>
      </c>
      <c r="E74" s="23">
        <f>E75+E76</f>
        <v>1115700</v>
      </c>
      <c r="F74" s="22">
        <f>F76+F80+F83</f>
        <v>10517892</v>
      </c>
      <c r="G74" s="54">
        <f>G80+G83</f>
        <v>9815800</v>
      </c>
    </row>
    <row r="75" spans="2:7" ht="47.25">
      <c r="B75" s="80">
        <v>24030000</v>
      </c>
      <c r="C75" s="69" t="s">
        <v>27</v>
      </c>
      <c r="D75" s="23">
        <f t="shared" si="0"/>
        <v>30000</v>
      </c>
      <c r="E75" s="23">
        <v>30000</v>
      </c>
      <c r="F75" s="25" t="s">
        <v>18</v>
      </c>
      <c r="G75" s="25" t="s">
        <v>18</v>
      </c>
    </row>
    <row r="76" spans="2:7" ht="15.75">
      <c r="B76" s="80">
        <v>24060000</v>
      </c>
      <c r="C76" s="71" t="s">
        <v>7</v>
      </c>
      <c r="D76" s="23">
        <f t="shared" si="0"/>
        <v>1785700</v>
      </c>
      <c r="E76" s="23">
        <f>E77+E79</f>
        <v>1085700</v>
      </c>
      <c r="F76" s="22">
        <f>F78</f>
        <v>700000</v>
      </c>
      <c r="G76" s="25" t="s">
        <v>18</v>
      </c>
    </row>
    <row r="77" spans="2:7" ht="15.75">
      <c r="B77" s="80">
        <v>24060300</v>
      </c>
      <c r="C77" s="71" t="s">
        <v>7</v>
      </c>
      <c r="D77" s="23">
        <f t="shared" si="0"/>
        <v>1082700</v>
      </c>
      <c r="E77" s="23">
        <v>1082700</v>
      </c>
      <c r="F77" s="25" t="s">
        <v>18</v>
      </c>
      <c r="G77" s="25" t="s">
        <v>18</v>
      </c>
    </row>
    <row r="78" spans="2:7" ht="57" customHeight="1">
      <c r="B78" s="87">
        <v>24062100</v>
      </c>
      <c r="C78" s="71" t="s">
        <v>97</v>
      </c>
      <c r="D78" s="23">
        <f t="shared" si="0"/>
        <v>700000</v>
      </c>
      <c r="E78" s="88" t="s">
        <v>18</v>
      </c>
      <c r="F78" s="22">
        <v>700000</v>
      </c>
      <c r="G78" s="25" t="s">
        <v>18</v>
      </c>
    </row>
    <row r="79" spans="2:7" ht="141.75">
      <c r="B79" s="87">
        <v>24062200</v>
      </c>
      <c r="C79" s="71" t="s">
        <v>183</v>
      </c>
      <c r="D79" s="23">
        <f t="shared" si="0"/>
        <v>3000</v>
      </c>
      <c r="E79" s="23">
        <v>3000</v>
      </c>
      <c r="F79" s="25" t="s">
        <v>18</v>
      </c>
      <c r="G79" s="25" t="s">
        <v>18</v>
      </c>
    </row>
    <row r="80" spans="2:7" ht="21.75" customHeight="1">
      <c r="B80" s="80">
        <v>24110000</v>
      </c>
      <c r="C80" s="71" t="s">
        <v>40</v>
      </c>
      <c r="D80" s="23">
        <f t="shared" si="0"/>
        <v>17892</v>
      </c>
      <c r="E80" s="130" t="s">
        <v>18</v>
      </c>
      <c r="F80" s="22">
        <f>F81+F82</f>
        <v>17892</v>
      </c>
      <c r="G80" s="22">
        <f>G81</f>
        <v>15800</v>
      </c>
    </row>
    <row r="81" spans="2:7" ht="35.25" customHeight="1">
      <c r="B81" s="87">
        <v>24110600</v>
      </c>
      <c r="C81" s="101" t="s">
        <v>98</v>
      </c>
      <c r="D81" s="23">
        <f t="shared" si="0"/>
        <v>15800</v>
      </c>
      <c r="E81" s="130" t="s">
        <v>18</v>
      </c>
      <c r="F81" s="22">
        <v>15800</v>
      </c>
      <c r="G81" s="22">
        <f>F81</f>
        <v>15800</v>
      </c>
    </row>
    <row r="82" spans="2:7" ht="63">
      <c r="B82" s="87">
        <v>24110900</v>
      </c>
      <c r="C82" s="71" t="s">
        <v>134</v>
      </c>
      <c r="D82" s="23">
        <f t="shared" si="0"/>
        <v>2092</v>
      </c>
      <c r="E82" s="130" t="s">
        <v>18</v>
      </c>
      <c r="F82" s="22">
        <v>2092</v>
      </c>
      <c r="G82" s="72" t="s">
        <v>18</v>
      </c>
    </row>
    <row r="83" spans="2:7" ht="31.5">
      <c r="B83" s="87">
        <v>24170000</v>
      </c>
      <c r="C83" s="101" t="s">
        <v>149</v>
      </c>
      <c r="D83" s="23">
        <f t="shared" si="0"/>
        <v>9800000</v>
      </c>
      <c r="E83" s="130" t="s">
        <v>18</v>
      </c>
      <c r="F83" s="22">
        <v>9800000</v>
      </c>
      <c r="G83" s="100">
        <f>F83</f>
        <v>9800000</v>
      </c>
    </row>
    <row r="84" spans="2:7" ht="18.75" customHeight="1">
      <c r="B84" s="87">
        <v>25000000</v>
      </c>
      <c r="C84" s="89" t="s">
        <v>156</v>
      </c>
      <c r="D84" s="23">
        <f t="shared" si="0"/>
        <v>67437957</v>
      </c>
      <c r="E84" s="88" t="s">
        <v>18</v>
      </c>
      <c r="F84" s="23">
        <f>F85+F90</f>
        <v>67437957</v>
      </c>
      <c r="G84" s="25" t="s">
        <v>18</v>
      </c>
    </row>
    <row r="85" spans="2:7" ht="31.5">
      <c r="B85" s="87">
        <v>25010000</v>
      </c>
      <c r="C85" s="89" t="s">
        <v>99</v>
      </c>
      <c r="D85" s="23">
        <f t="shared" si="0"/>
        <v>66694657</v>
      </c>
      <c r="E85" s="88" t="s">
        <v>18</v>
      </c>
      <c r="F85" s="23">
        <f>SUM(F86:F89)</f>
        <v>66694657</v>
      </c>
      <c r="G85" s="25" t="s">
        <v>18</v>
      </c>
    </row>
    <row r="86" spans="2:7" ht="35.25" customHeight="1">
      <c r="B86" s="87">
        <v>25010100</v>
      </c>
      <c r="C86" s="89" t="s">
        <v>100</v>
      </c>
      <c r="D86" s="23">
        <f aca="true" t="shared" si="1" ref="D86:D117">SUM(E86:F86)</f>
        <v>59517089</v>
      </c>
      <c r="E86" s="88" t="s">
        <v>18</v>
      </c>
      <c r="F86" s="23">
        <v>59517089</v>
      </c>
      <c r="G86" s="25" t="s">
        <v>18</v>
      </c>
    </row>
    <row r="87" spans="2:7" ht="31.5">
      <c r="B87" s="87">
        <v>25010200</v>
      </c>
      <c r="C87" s="89" t="s">
        <v>101</v>
      </c>
      <c r="D87" s="23">
        <f t="shared" si="1"/>
        <v>55000</v>
      </c>
      <c r="E87" s="88" t="s">
        <v>18</v>
      </c>
      <c r="F87" s="23">
        <v>55000</v>
      </c>
      <c r="G87" s="25" t="s">
        <v>18</v>
      </c>
    </row>
    <row r="88" spans="2:7" ht="20.25" customHeight="1">
      <c r="B88" s="87">
        <v>25010300</v>
      </c>
      <c r="C88" s="89" t="s">
        <v>62</v>
      </c>
      <c r="D88" s="23">
        <f t="shared" si="1"/>
        <v>6924471</v>
      </c>
      <c r="E88" s="88" t="s">
        <v>18</v>
      </c>
      <c r="F88" s="23">
        <v>6924471</v>
      </c>
      <c r="G88" s="25" t="s">
        <v>18</v>
      </c>
    </row>
    <row r="89" spans="2:7" ht="30" customHeight="1">
      <c r="B89" s="87">
        <v>25010400</v>
      </c>
      <c r="C89" s="89" t="s">
        <v>114</v>
      </c>
      <c r="D89" s="23">
        <f t="shared" si="1"/>
        <v>198097</v>
      </c>
      <c r="E89" s="88" t="s">
        <v>18</v>
      </c>
      <c r="F89" s="23">
        <v>198097</v>
      </c>
      <c r="G89" s="25" t="s">
        <v>18</v>
      </c>
    </row>
    <row r="90" spans="2:7" ht="20.25" customHeight="1">
      <c r="B90" s="87">
        <v>25020000</v>
      </c>
      <c r="C90" s="112" t="s">
        <v>63</v>
      </c>
      <c r="D90" s="23">
        <f t="shared" si="1"/>
        <v>743300</v>
      </c>
      <c r="E90" s="88" t="s">
        <v>18</v>
      </c>
      <c r="F90" s="23">
        <f>SUM(F91:F92)</f>
        <v>743300</v>
      </c>
      <c r="G90" s="25" t="s">
        <v>18</v>
      </c>
    </row>
    <row r="91" spans="2:7" ht="42" customHeight="1" hidden="1">
      <c r="B91" s="87">
        <v>25020100</v>
      </c>
      <c r="C91" s="89" t="s">
        <v>102</v>
      </c>
      <c r="D91" s="23">
        <f t="shared" si="1"/>
        <v>0</v>
      </c>
      <c r="E91" s="88" t="s">
        <v>18</v>
      </c>
      <c r="F91" s="23"/>
      <c r="G91" s="25" t="s">
        <v>18</v>
      </c>
    </row>
    <row r="92" spans="2:7" ht="115.5" customHeight="1">
      <c r="B92" s="87">
        <v>25020200</v>
      </c>
      <c r="C92" s="89" t="s">
        <v>162</v>
      </c>
      <c r="D92" s="23">
        <f t="shared" si="1"/>
        <v>743300</v>
      </c>
      <c r="E92" s="88" t="s">
        <v>18</v>
      </c>
      <c r="F92" s="23">
        <v>743300</v>
      </c>
      <c r="G92" s="25" t="s">
        <v>18</v>
      </c>
    </row>
    <row r="93" spans="2:7" ht="18.75">
      <c r="B93" s="125">
        <v>30000000</v>
      </c>
      <c r="C93" s="105" t="s">
        <v>19</v>
      </c>
      <c r="D93" s="124">
        <f t="shared" si="1"/>
        <v>11944400</v>
      </c>
      <c r="E93" s="124">
        <f>E94</f>
        <v>134400</v>
      </c>
      <c r="F93" s="115">
        <f>F94+F99</f>
        <v>11810000</v>
      </c>
      <c r="G93" s="115">
        <f>G94+G99</f>
        <v>11810000</v>
      </c>
    </row>
    <row r="94" spans="2:7" ht="15.75">
      <c r="B94" s="87">
        <v>31000000</v>
      </c>
      <c r="C94" s="89" t="s">
        <v>157</v>
      </c>
      <c r="D94" s="23">
        <f t="shared" si="1"/>
        <v>2944400</v>
      </c>
      <c r="E94" s="23">
        <f>E95+E97</f>
        <v>134400</v>
      </c>
      <c r="F94" s="24">
        <f>F98</f>
        <v>2810000</v>
      </c>
      <c r="G94" s="24">
        <f>G98</f>
        <v>2810000</v>
      </c>
    </row>
    <row r="95" spans="2:7" ht="79.5" customHeight="1">
      <c r="B95" s="87">
        <v>31010000</v>
      </c>
      <c r="C95" s="89" t="s">
        <v>103</v>
      </c>
      <c r="D95" s="23">
        <f t="shared" si="1"/>
        <v>120000</v>
      </c>
      <c r="E95" s="91">
        <f>E96</f>
        <v>120000</v>
      </c>
      <c r="F95" s="25" t="s">
        <v>18</v>
      </c>
      <c r="G95" s="25" t="s">
        <v>18</v>
      </c>
    </row>
    <row r="96" spans="2:7" ht="63" customHeight="1">
      <c r="B96" s="87">
        <v>31010200</v>
      </c>
      <c r="C96" s="70" t="s">
        <v>104</v>
      </c>
      <c r="D96" s="23">
        <f t="shared" si="1"/>
        <v>120000</v>
      </c>
      <c r="E96" s="23">
        <v>120000</v>
      </c>
      <c r="F96" s="25" t="s">
        <v>18</v>
      </c>
      <c r="G96" s="25" t="s">
        <v>18</v>
      </c>
    </row>
    <row r="97" spans="2:7" ht="31.5">
      <c r="B97" s="87">
        <v>31020000</v>
      </c>
      <c r="C97" s="89" t="s">
        <v>67</v>
      </c>
      <c r="D97" s="23">
        <f t="shared" si="1"/>
        <v>14400</v>
      </c>
      <c r="E97" s="23">
        <v>14400</v>
      </c>
      <c r="F97" s="25" t="s">
        <v>18</v>
      </c>
      <c r="G97" s="25" t="s">
        <v>18</v>
      </c>
    </row>
    <row r="98" spans="2:7" ht="47.25">
      <c r="B98" s="87">
        <v>31030000</v>
      </c>
      <c r="C98" s="101" t="s">
        <v>184</v>
      </c>
      <c r="D98" s="23">
        <f t="shared" si="1"/>
        <v>2810000</v>
      </c>
      <c r="E98" s="88" t="s">
        <v>18</v>
      </c>
      <c r="F98" s="23">
        <v>2810000</v>
      </c>
      <c r="G98" s="23">
        <f>F98</f>
        <v>2810000</v>
      </c>
    </row>
    <row r="99" spans="2:7" ht="20.25" customHeight="1">
      <c r="B99" s="87">
        <v>33000000</v>
      </c>
      <c r="C99" s="89" t="s">
        <v>158</v>
      </c>
      <c r="D99" s="23">
        <f t="shared" si="1"/>
        <v>9000000</v>
      </c>
      <c r="E99" s="88" t="s">
        <v>18</v>
      </c>
      <c r="F99" s="23">
        <f>F100</f>
        <v>9000000</v>
      </c>
      <c r="G99" s="22">
        <f>G100</f>
        <v>9000000</v>
      </c>
    </row>
    <row r="100" spans="2:7" ht="15.75">
      <c r="B100" s="87">
        <v>33010000</v>
      </c>
      <c r="C100" s="101" t="s">
        <v>105</v>
      </c>
      <c r="D100" s="23">
        <f t="shared" si="1"/>
        <v>9000000</v>
      </c>
      <c r="E100" s="88" t="s">
        <v>18</v>
      </c>
      <c r="F100" s="23">
        <f>F101</f>
        <v>9000000</v>
      </c>
      <c r="G100" s="23">
        <f>F100</f>
        <v>9000000</v>
      </c>
    </row>
    <row r="101" spans="2:7" ht="78.75">
      <c r="B101" s="87">
        <v>33010100</v>
      </c>
      <c r="C101" s="101" t="s">
        <v>163</v>
      </c>
      <c r="D101" s="23">
        <f t="shared" si="1"/>
        <v>9000000</v>
      </c>
      <c r="E101" s="88" t="s">
        <v>18</v>
      </c>
      <c r="F101" s="23">
        <v>9000000</v>
      </c>
      <c r="G101" s="23">
        <f>F101</f>
        <v>9000000</v>
      </c>
    </row>
    <row r="102" spans="2:7" ht="19.5" customHeight="1">
      <c r="B102" s="79">
        <v>40000000</v>
      </c>
      <c r="C102" s="105" t="s">
        <v>11</v>
      </c>
      <c r="D102" s="124">
        <f t="shared" si="1"/>
        <v>2114998131</v>
      </c>
      <c r="E102" s="131">
        <f>E103</f>
        <v>2114186991</v>
      </c>
      <c r="F102" s="28">
        <f>F103</f>
        <v>811140</v>
      </c>
      <c r="G102" s="25" t="s">
        <v>18</v>
      </c>
    </row>
    <row r="103" spans="2:7" s="26" customFormat="1" ht="18" customHeight="1">
      <c r="B103" s="80">
        <v>41030000</v>
      </c>
      <c r="C103" s="71" t="s">
        <v>13</v>
      </c>
      <c r="D103" s="23">
        <f t="shared" si="1"/>
        <v>2114998131</v>
      </c>
      <c r="E103" s="23">
        <f>SUM(E104:E114)</f>
        <v>2114186991</v>
      </c>
      <c r="F103" s="128">
        <f>F113</f>
        <v>811140</v>
      </c>
      <c r="G103" s="25" t="s">
        <v>18</v>
      </c>
    </row>
    <row r="104" spans="2:7" ht="94.5">
      <c r="B104" s="126">
        <v>41030600</v>
      </c>
      <c r="C104" s="113" t="s">
        <v>185</v>
      </c>
      <c r="D104" s="23">
        <f t="shared" si="1"/>
        <v>604661435</v>
      </c>
      <c r="E104" s="81">
        <v>604661435</v>
      </c>
      <c r="F104" s="25" t="s">
        <v>18</v>
      </c>
      <c r="G104" s="25" t="s">
        <v>18</v>
      </c>
    </row>
    <row r="105" spans="2:7" ht="110.25">
      <c r="B105" s="126">
        <v>41030800</v>
      </c>
      <c r="C105" s="113" t="s">
        <v>75</v>
      </c>
      <c r="D105" s="23">
        <f t="shared" si="1"/>
        <v>412341200</v>
      </c>
      <c r="E105" s="23">
        <v>412341200</v>
      </c>
      <c r="F105" s="25" t="s">
        <v>18</v>
      </c>
      <c r="G105" s="25" t="s">
        <v>18</v>
      </c>
    </row>
    <row r="106" spans="2:7" ht="224.25" customHeight="1">
      <c r="B106" s="126">
        <v>41030900</v>
      </c>
      <c r="C106" s="113" t="s">
        <v>145</v>
      </c>
      <c r="D106" s="23">
        <f t="shared" si="1"/>
        <v>62189700</v>
      </c>
      <c r="E106" s="23">
        <v>62189700</v>
      </c>
      <c r="F106" s="25" t="s">
        <v>18</v>
      </c>
      <c r="G106" s="25" t="s">
        <v>18</v>
      </c>
    </row>
    <row r="107" spans="2:7" ht="63">
      <c r="B107" s="126">
        <v>41031000</v>
      </c>
      <c r="C107" s="113" t="s">
        <v>44</v>
      </c>
      <c r="D107" s="23">
        <f t="shared" si="1"/>
        <v>409900</v>
      </c>
      <c r="E107" s="23">
        <v>409900</v>
      </c>
      <c r="F107" s="25" t="s">
        <v>18</v>
      </c>
      <c r="G107" s="25" t="s">
        <v>18</v>
      </c>
    </row>
    <row r="108" spans="2:7" ht="31.5">
      <c r="B108" s="126">
        <v>41033900</v>
      </c>
      <c r="C108" s="113" t="s">
        <v>186</v>
      </c>
      <c r="D108" s="23">
        <f t="shared" si="1"/>
        <v>476106000</v>
      </c>
      <c r="E108" s="22">
        <v>476106000</v>
      </c>
      <c r="F108" s="25" t="s">
        <v>18</v>
      </c>
      <c r="G108" s="25" t="s">
        <v>18</v>
      </c>
    </row>
    <row r="109" spans="2:7" ht="31.5">
      <c r="B109" s="126">
        <v>41034200</v>
      </c>
      <c r="C109" s="113" t="s">
        <v>187</v>
      </c>
      <c r="D109" s="23">
        <f t="shared" si="1"/>
        <v>525691536</v>
      </c>
      <c r="E109" s="22">
        <v>525691536</v>
      </c>
      <c r="F109" s="25" t="s">
        <v>18</v>
      </c>
      <c r="G109" s="25" t="s">
        <v>18</v>
      </c>
    </row>
    <row r="110" spans="2:7" ht="47.25">
      <c r="B110" s="126">
        <v>41034500</v>
      </c>
      <c r="C110" s="113" t="s">
        <v>201</v>
      </c>
      <c r="D110" s="23">
        <f t="shared" si="1"/>
        <v>13224000</v>
      </c>
      <c r="E110" s="22">
        <f>13820000-596000</f>
        <v>13224000</v>
      </c>
      <c r="F110" s="25" t="s">
        <v>18</v>
      </c>
      <c r="G110" s="25" t="s">
        <v>18</v>
      </c>
    </row>
    <row r="111" spans="2:7" ht="15.75">
      <c r="B111" s="126">
        <v>41035000</v>
      </c>
      <c r="C111" s="113" t="s">
        <v>32</v>
      </c>
      <c r="D111" s="23">
        <f t="shared" si="1"/>
        <v>2942000</v>
      </c>
      <c r="E111" s="22">
        <f>906000+2036000</f>
        <v>2942000</v>
      </c>
      <c r="F111" s="25" t="s">
        <v>18</v>
      </c>
      <c r="G111" s="25" t="s">
        <v>18</v>
      </c>
    </row>
    <row r="112" spans="2:7" ht="109.5" customHeight="1">
      <c r="B112" s="126">
        <v>41035800</v>
      </c>
      <c r="C112" s="113" t="s">
        <v>160</v>
      </c>
      <c r="D112" s="23">
        <f t="shared" si="1"/>
        <v>1666311</v>
      </c>
      <c r="E112" s="22">
        <v>1666311</v>
      </c>
      <c r="F112" s="44" t="s">
        <v>18</v>
      </c>
      <c r="G112" s="44" t="s">
        <v>18</v>
      </c>
    </row>
    <row r="113" spans="2:7" ht="126" customHeight="1">
      <c r="B113" s="126">
        <v>41036600</v>
      </c>
      <c r="C113" s="113" t="s">
        <v>200</v>
      </c>
      <c r="D113" s="23">
        <f t="shared" si="1"/>
        <v>4151116</v>
      </c>
      <c r="E113" s="81">
        <v>3339976</v>
      </c>
      <c r="F113" s="81">
        <f>2255000-1443860</f>
        <v>811140</v>
      </c>
      <c r="G113" s="44" t="s">
        <v>18</v>
      </c>
    </row>
    <row r="114" spans="2:7" ht="47.25">
      <c r="B114" s="126">
        <v>41037000</v>
      </c>
      <c r="C114" s="113" t="s">
        <v>202</v>
      </c>
      <c r="D114" s="23">
        <f t="shared" si="1"/>
        <v>11614933</v>
      </c>
      <c r="E114" s="22">
        <v>11614933</v>
      </c>
      <c r="F114" s="44" t="s">
        <v>18</v>
      </c>
      <c r="G114" s="44" t="s">
        <v>18</v>
      </c>
    </row>
    <row r="115" spans="2:7" ht="24" customHeight="1">
      <c r="B115" s="79">
        <v>50000000</v>
      </c>
      <c r="C115" s="105" t="s">
        <v>20</v>
      </c>
      <c r="D115" s="124">
        <f t="shared" si="1"/>
        <v>200000</v>
      </c>
      <c r="E115" s="44" t="s">
        <v>18</v>
      </c>
      <c r="F115" s="127">
        <f>F116</f>
        <v>200000</v>
      </c>
      <c r="G115" s="44" t="s">
        <v>18</v>
      </c>
    </row>
    <row r="116" spans="2:7" ht="54" customHeight="1">
      <c r="B116" s="80">
        <v>50110000</v>
      </c>
      <c r="C116" s="71" t="s">
        <v>106</v>
      </c>
      <c r="D116" s="23">
        <f t="shared" si="1"/>
        <v>200000</v>
      </c>
      <c r="E116" s="44" t="s">
        <v>18</v>
      </c>
      <c r="F116" s="81">
        <v>200000</v>
      </c>
      <c r="G116" s="44" t="s">
        <v>18</v>
      </c>
    </row>
    <row r="117" spans="2:7" s="26" customFormat="1" ht="25.5" customHeight="1" thickBot="1">
      <c r="B117" s="106"/>
      <c r="C117" s="107" t="s">
        <v>159</v>
      </c>
      <c r="D117" s="116">
        <f t="shared" si="1"/>
        <v>4204085680</v>
      </c>
      <c r="E117" s="117">
        <f>E13+E55+E93+E102</f>
        <v>4113249491</v>
      </c>
      <c r="F117" s="117">
        <f>F55+F93+F115+F102</f>
        <v>90836189</v>
      </c>
      <c r="G117" s="117">
        <f>G55+G93</f>
        <v>21685000</v>
      </c>
    </row>
    <row r="118" ht="13.5" customHeight="1"/>
    <row r="119" ht="18.75">
      <c r="B119" s="110"/>
    </row>
    <row r="120" spans="2:6" ht="26.25">
      <c r="B120" s="120" t="s">
        <v>203</v>
      </c>
      <c r="C120" s="121"/>
      <c r="D120" s="121"/>
      <c r="E120" s="121" t="s">
        <v>204</v>
      </c>
      <c r="F120" s="122"/>
    </row>
    <row r="126" ht="12.75">
      <c r="E126" s="4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1811023622047245" right="0.15748031496062992" top="0.5905511811023623" bottom="0.4330708661417323" header="0.4330708661417323" footer="0.3937007874015748"/>
  <pageSetup fitToHeight="4" horizontalDpi="600" verticalDpi="600" orientation="portrait" paperSize="9" scale="65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2" t="s">
        <v>79</v>
      </c>
      <c r="B3" s="132"/>
      <c r="C3" s="132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5" t="s">
        <v>50</v>
      </c>
      <c r="B5" s="148" t="s">
        <v>31</v>
      </c>
      <c r="C5" s="141" t="s">
        <v>16</v>
      </c>
      <c r="D5" s="35"/>
    </row>
    <row r="6" spans="1:4" s="11" customFormat="1" ht="12" customHeight="1">
      <c r="A6" s="146"/>
      <c r="B6" s="149"/>
      <c r="C6" s="142"/>
      <c r="D6" s="35"/>
    </row>
    <row r="7" spans="1:3" s="19" customFormat="1" ht="15.75" customHeight="1">
      <c r="A7" s="147"/>
      <c r="B7" s="150"/>
      <c r="C7" s="143"/>
    </row>
    <row r="8" spans="1:3" ht="21" customHeight="1">
      <c r="A8" s="47"/>
      <c r="B8" s="62" t="s">
        <v>25</v>
      </c>
      <c r="C8" s="45">
        <f>C9+C14+C15</f>
        <v>1131285500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1108100000</v>
      </c>
    </row>
    <row r="10" spans="1:3" s="15" customFormat="1" ht="16.5" customHeight="1">
      <c r="A10" s="14">
        <v>11010100</v>
      </c>
      <c r="B10" s="8"/>
      <c r="C10" s="30">
        <f>'Додаток № 1'!E16</f>
        <v>995850000</v>
      </c>
    </row>
    <row r="11" spans="1:3" s="15" customFormat="1" ht="16.5" customHeight="1">
      <c r="A11" s="14">
        <v>11010200</v>
      </c>
      <c r="B11" s="8"/>
      <c r="C11" s="30">
        <f>'Додаток № 1'!E17</f>
        <v>63250000</v>
      </c>
    </row>
    <row r="12" spans="1:3" s="15" customFormat="1" ht="16.5" customHeight="1">
      <c r="A12" s="14">
        <v>11010400</v>
      </c>
      <c r="B12" s="8"/>
      <c r="C12" s="30">
        <f>'Додаток № 1'!E18</f>
        <v>25000000</v>
      </c>
    </row>
    <row r="13" spans="1:3" s="15" customFormat="1" ht="16.5" customHeight="1">
      <c r="A13" s="14">
        <v>11010500</v>
      </c>
      <c r="B13" s="8"/>
      <c r="C13" s="30">
        <f>'Додаток № 1'!E19</f>
        <v>24000000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1'!E66</f>
        <v>14300000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8885500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1'!E70</f>
        <v>440000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1'!E73</f>
        <v>8445500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18245000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250000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4984800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1'!E60</f>
        <v>1900000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1'!E62</f>
        <v>97000</v>
      </c>
    </row>
    <row r="39" spans="1:3" s="15" customFormat="1" ht="25.5">
      <c r="A39" s="55">
        <v>22080400</v>
      </c>
      <c r="B39" s="56" t="s">
        <v>77</v>
      </c>
      <c r="C39" s="53">
        <f>'Додаток № 1'!E68</f>
        <v>19000000</v>
      </c>
    </row>
    <row r="40" spans="1:3" s="15" customFormat="1" ht="25.5">
      <c r="A40" s="55">
        <v>24030000</v>
      </c>
      <c r="B40" s="56" t="s">
        <v>27</v>
      </c>
      <c r="C40" s="53">
        <f>'Додаток № 1'!E75</f>
        <v>30000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1'!E77</f>
        <v>1082700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1'!E96</f>
        <v>120000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1'!E97</f>
        <v>14400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1'!E104</f>
        <v>604661435</v>
      </c>
    </row>
    <row r="58" spans="1:3" s="15" customFormat="1" ht="36">
      <c r="A58" s="18">
        <v>41030800</v>
      </c>
      <c r="B58" s="64" t="s">
        <v>75</v>
      </c>
      <c r="C58" s="30">
        <f>'Додаток № 1'!E105</f>
        <v>412341200</v>
      </c>
    </row>
    <row r="59" spans="1:3" s="15" customFormat="1" ht="60">
      <c r="A59" s="18">
        <v>41030900</v>
      </c>
      <c r="B59" s="64" t="s">
        <v>74</v>
      </c>
      <c r="C59" s="30">
        <f>'Додаток № 1'!E106</f>
        <v>62189700</v>
      </c>
    </row>
    <row r="60" spans="1:3" s="15" customFormat="1" ht="24">
      <c r="A60" s="18">
        <v>41031000</v>
      </c>
      <c r="B60" s="20" t="s">
        <v>44</v>
      </c>
      <c r="C60" s="30">
        <f>'Додаток № 1'!E107</f>
        <v>409900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1'!E112</f>
        <v>1666311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59200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1'!F78</f>
        <v>700000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1'!F81</f>
        <v>15800</v>
      </c>
    </row>
    <row r="93" spans="1:3" s="15" customFormat="1" ht="25.5">
      <c r="A93" s="55">
        <v>24110900</v>
      </c>
      <c r="B93" s="56" t="s">
        <v>70</v>
      </c>
      <c r="C93" s="30">
        <f>'Додаток № 1'!F82</f>
        <v>2092</v>
      </c>
    </row>
    <row r="94" spans="1:3" s="15" customFormat="1" ht="12.75">
      <c r="A94" s="55">
        <v>25000000</v>
      </c>
      <c r="B94" s="56" t="s">
        <v>29</v>
      </c>
      <c r="C94" s="30">
        <f>C95+C100</f>
        <v>67437957</v>
      </c>
    </row>
    <row r="95" spans="1:3" s="15" customFormat="1" ht="14.25">
      <c r="A95" s="55">
        <v>25010000</v>
      </c>
      <c r="B95" s="96" t="s">
        <v>99</v>
      </c>
      <c r="C95" s="30">
        <f>SUM(C96:C99)</f>
        <v>66694657</v>
      </c>
    </row>
    <row r="96" spans="1:3" s="15" customFormat="1" ht="15">
      <c r="A96" s="14">
        <v>25010100</v>
      </c>
      <c r="B96" s="73" t="s">
        <v>100</v>
      </c>
      <c r="C96" s="30">
        <f>'Додаток № 1'!F86</f>
        <v>59517089</v>
      </c>
    </row>
    <row r="97" spans="1:3" s="15" customFormat="1" ht="15">
      <c r="A97" s="14">
        <v>25010200</v>
      </c>
      <c r="B97" s="73" t="s">
        <v>101</v>
      </c>
      <c r="C97" s="30">
        <f>'Додаток № 1'!F87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1'!F88</f>
        <v>6924471</v>
      </c>
    </row>
    <row r="99" spans="1:3" s="15" customFormat="1" ht="15">
      <c r="A99" s="14">
        <v>25010400</v>
      </c>
      <c r="B99" s="73" t="s">
        <v>114</v>
      </c>
      <c r="C99" s="30">
        <f>'Додаток № 1'!F89</f>
        <v>198097</v>
      </c>
    </row>
    <row r="100" spans="1:3" s="15" customFormat="1" ht="14.25">
      <c r="A100" s="55">
        <v>25020000</v>
      </c>
      <c r="B100" s="96" t="s">
        <v>63</v>
      </c>
      <c r="C100" s="30">
        <f>C101+C102</f>
        <v>743300</v>
      </c>
    </row>
    <row r="101" spans="1:3" s="15" customFormat="1" ht="15">
      <c r="A101" s="14">
        <v>25020100</v>
      </c>
      <c r="B101" s="73" t="s">
        <v>102</v>
      </c>
      <c r="C101" s="30">
        <f>'Додаток № 1'!F91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1'!F92</f>
        <v>743300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 t="str">
        <f>'Додаток № 1'!F52</f>
        <v>х</v>
      </c>
    </row>
    <row r="105" spans="1:3" s="15" customFormat="1" ht="15">
      <c r="A105" s="68">
        <v>19010200</v>
      </c>
      <c r="B105" s="92" t="s">
        <v>111</v>
      </c>
      <c r="C105" s="30" t="str">
        <f>'Додаток № 1'!F53</f>
        <v>х</v>
      </c>
    </row>
    <row r="106" spans="1:3" s="15" customFormat="1" ht="30">
      <c r="A106" s="68">
        <v>19010300</v>
      </c>
      <c r="B106" s="92" t="s">
        <v>112</v>
      </c>
      <c r="C106" s="30" t="str">
        <f>'Додаток № 1'!F54</f>
        <v>х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1'!F98</f>
        <v>2810000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1'!F100</f>
        <v>9000000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1'!F105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4"/>
      <c r="B134" s="144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2015-12-02T05:11:59Z</cp:lastPrinted>
  <dcterms:created xsi:type="dcterms:W3CDTF">2001-11-27T14:55:16Z</dcterms:created>
  <dcterms:modified xsi:type="dcterms:W3CDTF">2015-12-21T12:45:25Z</dcterms:modified>
  <cp:category/>
  <cp:version/>
  <cp:contentType/>
  <cp:contentStatus/>
</cp:coreProperties>
</file>