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1'!$B$1:$G$128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<sst xmlns="http://schemas.openxmlformats.org/spreadsheetml/2006/main" count="449" uniqueCount="212">
  <si>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</si>
  <si>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</si>
  <si>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</si>
  <si>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</si>
  <si>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</si>
  <si>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</si>
  <si>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</si>
  <si>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</si>
  <si>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</si>
  <si>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</si>
  <si>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</si>
  <si>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</si>
  <si>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</si>
  <si>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</si>
  <si>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</si>
  <si>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</si>
  <si>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</si>
  <si>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</si>
  <si>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</si>
  <si>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</si>
  <si>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</si>
  <si>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</si>
  <si>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</si>
  <si>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</si>
  <si>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</si>
  <si>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</si>
  <si>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</si>
  <si>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</si>
  <si>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</si>
  <si>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</si>
  <si>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</si>
  <si>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</si>
  <si>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</si>
  <si>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</si>
  <si>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</si>
  <si>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</si>
  <si>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</si>
  <si>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</si>
  <si>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</si>
  <si>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</si>
  <si>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</si>
  <si>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</si>
  <si>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</si>
  <si>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</si>
  <si>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</si>
  <si>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</si>
  <si>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</si>
  <si>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</si>
  <si>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</si>
  <si>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</si>
  <si>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</si>
  <si>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</si>
  <si>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</si>
  <si>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</si>
  <si>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</si>
  <si>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</si>
  <si>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</si>
  <si>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</si>
  <si>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</si>
  <si>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</si>
  <si>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</si>
  <si>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</si>
  <si>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</si>
  <si>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</si>
  <si>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</si>
  <si>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</si>
  <si>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</si>
  <si>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</si>
  <si>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</si>
  <si>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</si>
  <si>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</si>
  <si>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</si>
  <si>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</si>
  <si>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</si>
  <si>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</si>
  <si>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</si>
  <si>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</si>
  <si>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</si>
  <si>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</si>
  <si>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</si>
  <si>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</si>
  <si>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</si>
  <si>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</si>
  <si>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</si>
  <si>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</si>
  <si>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</si>
  <si>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</si>
  <si>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</si>
  <si>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</si>
  <si>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</si>
  <si>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</si>
  <si>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</si>
  <si>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</si>
  <si>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</si>
  <si>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</si>
  <si>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</si>
  <si>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</si>
  <si>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</si>
  <si>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</si>
  <si>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</si>
  <si>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</si>
  <si>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</si>
  <si>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</si>
  <si>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</si>
  <si>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</si>
  <si>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</si>
  <si>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</si>
  <si>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</si>
  <si>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</si>
  <si>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</si>
  <si>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</si>
  <si>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</si>
  <si>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</si>
  <si>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</si>
  <si>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</si>
  <si>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</si>
  <si>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</si>
  <si>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</si>
  <si>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</si>
  <si>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</si>
  <si>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</si>
  <si>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</si>
  <si>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</si>
  <si>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</si>
  <si>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</si>
  <si>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</si>
  <si>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</si>
  <si>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</si>
  <si>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</si>
  <si>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</si>
  <si>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</si>
  <si>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</si>
  <si>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</si>
  <si>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</si>
  <si>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</si>
  <si>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</si>
  <si>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</si>
  <si>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</si>
  <si>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</si>
  <si>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</si>
  <si>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</si>
  <si>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</si>
  <si>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</si>
  <si>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</si>
  <si>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</si>
  <si>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</si>
  <si>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</si>
  <si>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</si>
  <si>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</si>
  <si>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</si>
  <si>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</si>
  <si>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</si>
  <si>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</si>
  <si>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</si>
  <si>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</si>
  <si>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</si>
  <si>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</si>
  <si>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</si>
  <si>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</si>
  <si>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</si>
  <si>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</si>
  <si>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</si>
  <si>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</si>
  <si>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</si>
  <si>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</si>
  <si>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</si>
  <si>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</si>
  <si>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</si>
  <si>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</si>
  <si>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</si>
  <si>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</si>
  <si>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</si>
  <si>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</si>
  <si>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</si>
  <si>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</si>
  <si>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</si>
  <si>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</si>
  <si>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</si>
  <si>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</si>
  <si>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</si>
  <si>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</si>
  <si>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</si>
  <si>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</si>
  <si>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</si>
  <si>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</si>
  <si>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</si>
  <si>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</si>
  <si>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</si>
  <si>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</si>
  <si>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</si>
  <si>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</si>
  <si>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</si>
  <si>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</si>
  <si>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</si>
  <si>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</si>
  <si>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</si>
  <si>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</si>
  <si>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</si>
  <si>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</si>
  <si>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</si>
  <si>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</si>
  <si>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      "Про бюджет міста на 2016 рік"</t>
  </si>
  <si>
    <t xml:space="preserve">Доходи бюджету м.Запоріжжя на 2016 рік </t>
  </si>
  <si>
    <t>Р.О.Пидорич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</si>
  <si>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</si>
  <si>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</si>
  <si>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пов'язанних з державною реєстрацією речових прав на нерухоме майно та їх обтяжень і державною реєстрацією юридичних осіб та фізичних осіб - підприємців</t>
  </si>
  <si>
    <t>Субвенція на підтримку підготовки робітничих кадрів у професійно-технічних та інших навчальних закладах</t>
  </si>
  <si>
    <t>Від органів державного управління</t>
  </si>
  <si>
    <t>Стабілізаційна дотація</t>
  </si>
  <si>
    <t>Податок на доходи фізичних осіб від оподаткування пенсійних виплат або щомісячного грошового утримання, що сплачується (перераховується) згідно з Податковим кодексом України</t>
  </si>
  <si>
    <r>
      <t xml:space="preserve">      </t>
    </r>
    <r>
      <rPr>
        <b/>
        <u val="single"/>
        <sz val="20"/>
        <rFont val="Arial Cyr"/>
        <family val="0"/>
      </rPr>
      <t>30.06.2016 №48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</si>
</sst>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24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24" borderId="14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46"/>
  <sheetViews>
    <sheetView showGridLines="0" tabSelected="1" view="pageLayout" zoomScaleSheetLayoutView="100" workbookViewId="0" topLeftCell="B159">
      <selection activeCell="M14" sqref="M14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6.125" style="3" customWidth="1"/>
    <col min="4" max="4" width="15.75390625" style="3" customWidth="1"/>
    <col min="5" max="5" width="15.625" style="0" customWidth="1"/>
    <col min="6" max="6" width="16.00390625" style="0" customWidth="1"/>
    <col min="7" max="7" width="17.37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9" t="s">
        <v>188</v>
      </c>
      <c r="E2" s="120"/>
      <c r="F2" s="121"/>
    </row>
    <row r="3" spans="4:6" ht="19.5" customHeight="1">
      <c r="D3" s="119" t="s">
        <v>187</v>
      </c>
      <c r="E3" s="120"/>
      <c r="F3" s="121"/>
    </row>
    <row r="4" spans="4:6" ht="23.25" customHeight="1" hidden="1">
      <c r="D4" s="119" t="s">
        <v>201</v>
      </c>
      <c r="E4" s="120"/>
      <c r="F4" s="121"/>
    </row>
    <row r="5" spans="4:6" ht="22.5" customHeight="1">
      <c r="D5" s="122" t="s">
        <v>211</v>
      </c>
      <c r="E5" s="123"/>
      <c r="F5" s="121"/>
    </row>
    <row r="6" spans="5:7" ht="6.75" customHeight="1">
      <c r="E6" s="1"/>
      <c r="F6" s="1"/>
      <c r="G6" s="1"/>
    </row>
    <row r="7" spans="3:13" ht="21" customHeight="1">
      <c r="C7" s="133" t="s">
        <v>202</v>
      </c>
      <c r="D7" s="133"/>
      <c r="E7" s="133"/>
      <c r="F7" s="133"/>
      <c r="G7" s="133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4" t="s">
        <v>78</v>
      </c>
      <c r="C10" s="136" t="s">
        <v>166</v>
      </c>
      <c r="D10" s="138" t="s">
        <v>165</v>
      </c>
      <c r="E10" s="138" t="s">
        <v>14</v>
      </c>
      <c r="F10" s="140" t="s">
        <v>15</v>
      </c>
      <c r="G10" s="141"/>
    </row>
    <row r="11" spans="2:7" ht="39.75" customHeight="1" thickBot="1">
      <c r="B11" s="135"/>
      <c r="C11" s="137"/>
      <c r="D11" s="139"/>
      <c r="E11" s="139"/>
      <c r="F11" s="65" t="s">
        <v>165</v>
      </c>
      <c r="G11" s="65" t="s">
        <v>17</v>
      </c>
    </row>
    <row r="12" spans="2:7" ht="14.25" customHeight="1" thickBot="1">
      <c r="B12" s="109">
        <v>1</v>
      </c>
      <c r="C12" s="7">
        <v>2</v>
      </c>
      <c r="D12" s="103">
        <v>3</v>
      </c>
      <c r="E12" s="5">
        <v>4</v>
      </c>
      <c r="F12" s="6">
        <v>5</v>
      </c>
      <c r="G12" s="6">
        <v>6</v>
      </c>
    </row>
    <row r="13" spans="2:7" ht="18" customHeight="1">
      <c r="B13" s="124">
        <v>10000000</v>
      </c>
      <c r="C13" s="104" t="s">
        <v>0</v>
      </c>
      <c r="D13" s="125">
        <f>SUM(E13:F13)</f>
        <v>3125114000</v>
      </c>
      <c r="E13" s="129">
        <f>E14+E30+E32+E23</f>
        <v>3102874000</v>
      </c>
      <c r="F13" s="132">
        <f>F50</f>
        <v>22240000</v>
      </c>
      <c r="G13" s="44" t="s">
        <v>18</v>
      </c>
    </row>
    <row r="14" spans="2:7" ht="30" customHeight="1">
      <c r="B14" s="80">
        <v>11000000</v>
      </c>
      <c r="C14" s="89" t="s">
        <v>151</v>
      </c>
      <c r="D14" s="23">
        <f aca="true" t="shared" si="0" ref="D14:D89">SUM(E14:F14)</f>
        <v>1804300000</v>
      </c>
      <c r="E14" s="23">
        <f>E15+E21</f>
        <v>1804300000</v>
      </c>
      <c r="F14" s="25" t="s">
        <v>18</v>
      </c>
      <c r="G14" s="25" t="s">
        <v>18</v>
      </c>
    </row>
    <row r="15" spans="2:7" ht="15.75" customHeight="1">
      <c r="B15" s="80">
        <v>11010000</v>
      </c>
      <c r="C15" s="71" t="s">
        <v>167</v>
      </c>
      <c r="D15" s="23">
        <f t="shared" si="0"/>
        <v>1792000000</v>
      </c>
      <c r="E15" s="23">
        <f>SUM(E16:E20)</f>
        <v>1792000000</v>
      </c>
      <c r="F15" s="25" t="s">
        <v>18</v>
      </c>
      <c r="G15" s="25" t="s">
        <v>18</v>
      </c>
    </row>
    <row r="16" spans="2:7" ht="47.25">
      <c r="B16" s="80">
        <v>11010100</v>
      </c>
      <c r="C16" s="69" t="s">
        <v>141</v>
      </c>
      <c r="D16" s="23">
        <f t="shared" si="0"/>
        <v>1629200000</v>
      </c>
      <c r="E16" s="23">
        <v>1629200000</v>
      </c>
      <c r="F16" s="25" t="s">
        <v>18</v>
      </c>
      <c r="G16" s="25" t="s">
        <v>18</v>
      </c>
    </row>
    <row r="17" spans="2:7" ht="78.75">
      <c r="B17" s="80">
        <v>11010200</v>
      </c>
      <c r="C17" s="111" t="s">
        <v>142</v>
      </c>
      <c r="D17" s="23">
        <f t="shared" si="0"/>
        <v>95000000</v>
      </c>
      <c r="E17" s="23">
        <v>95000000</v>
      </c>
      <c r="F17" s="25" t="s">
        <v>18</v>
      </c>
      <c r="G17" s="25" t="s">
        <v>18</v>
      </c>
    </row>
    <row r="18" spans="2:7" ht="47.25">
      <c r="B18" s="80">
        <v>11010400</v>
      </c>
      <c r="C18" s="69" t="s">
        <v>143</v>
      </c>
      <c r="D18" s="23">
        <f t="shared" si="0"/>
        <v>31200000</v>
      </c>
      <c r="E18" s="23">
        <v>31200000</v>
      </c>
      <c r="F18" s="25" t="s">
        <v>18</v>
      </c>
      <c r="G18" s="25" t="s">
        <v>18</v>
      </c>
    </row>
    <row r="19" spans="2:7" ht="47.25">
      <c r="B19" s="80">
        <v>11010500</v>
      </c>
      <c r="C19" s="69" t="s">
        <v>144</v>
      </c>
      <c r="D19" s="23">
        <f t="shared" si="0"/>
        <v>30000000</v>
      </c>
      <c r="E19" s="23">
        <v>30000000</v>
      </c>
      <c r="F19" s="25" t="s">
        <v>18</v>
      </c>
      <c r="G19" s="25" t="s">
        <v>18</v>
      </c>
    </row>
    <row r="20" spans="2:7" ht="63.75" customHeight="1">
      <c r="B20" s="80">
        <v>11010900</v>
      </c>
      <c r="C20" s="69" t="s">
        <v>210</v>
      </c>
      <c r="D20" s="23">
        <f t="shared" si="0"/>
        <v>6600000</v>
      </c>
      <c r="E20" s="23">
        <v>6600000</v>
      </c>
      <c r="F20" s="25" t="s">
        <v>18</v>
      </c>
      <c r="G20" s="25" t="s">
        <v>18</v>
      </c>
    </row>
    <row r="21" spans="2:7" ht="15.75" customHeight="1">
      <c r="B21" s="80">
        <v>11020000</v>
      </c>
      <c r="C21" s="71" t="s">
        <v>1</v>
      </c>
      <c r="D21" s="23">
        <f t="shared" si="0"/>
        <v>12300000</v>
      </c>
      <c r="E21" s="23">
        <f>E22</f>
        <v>12300000</v>
      </c>
      <c r="F21" s="25" t="s">
        <v>18</v>
      </c>
      <c r="G21" s="25" t="s">
        <v>18</v>
      </c>
    </row>
    <row r="22" spans="2:7" ht="31.5">
      <c r="B22" s="80">
        <v>11020200</v>
      </c>
      <c r="C22" s="71" t="s">
        <v>86</v>
      </c>
      <c r="D22" s="23">
        <f t="shared" si="0"/>
        <v>12300000</v>
      </c>
      <c r="E22" s="23">
        <v>12300000</v>
      </c>
      <c r="F22" s="25" t="s">
        <v>18</v>
      </c>
      <c r="G22" s="25" t="s">
        <v>18</v>
      </c>
    </row>
    <row r="23" spans="2:7" ht="31.5">
      <c r="B23" s="80">
        <v>13000000</v>
      </c>
      <c r="C23" s="71" t="s">
        <v>189</v>
      </c>
      <c r="D23" s="23">
        <f t="shared" si="0"/>
        <v>334000</v>
      </c>
      <c r="E23" s="23">
        <f>E24+E26+E28</f>
        <v>334000</v>
      </c>
      <c r="F23" s="25" t="s">
        <v>18</v>
      </c>
      <c r="G23" s="25" t="s">
        <v>18</v>
      </c>
    </row>
    <row r="24" spans="2:7" ht="31.5">
      <c r="B24" s="80">
        <v>13010000</v>
      </c>
      <c r="C24" s="71" t="s">
        <v>191</v>
      </c>
      <c r="D24" s="23">
        <f t="shared" si="0"/>
        <v>4000</v>
      </c>
      <c r="E24" s="23">
        <f>E25</f>
        <v>4000</v>
      </c>
      <c r="F24" s="25" t="s">
        <v>18</v>
      </c>
      <c r="G24" s="25" t="s">
        <v>18</v>
      </c>
    </row>
    <row r="25" spans="2:7" ht="63">
      <c r="B25" s="80">
        <v>13010200</v>
      </c>
      <c r="C25" s="71" t="s">
        <v>190</v>
      </c>
      <c r="D25" s="23">
        <f t="shared" si="0"/>
        <v>4000</v>
      </c>
      <c r="E25" s="23">
        <v>4000</v>
      </c>
      <c r="F25" s="25" t="s">
        <v>18</v>
      </c>
      <c r="G25" s="25" t="s">
        <v>18</v>
      </c>
    </row>
    <row r="26" spans="2:7" ht="15.75" hidden="1">
      <c r="B26" s="80">
        <v>13020000</v>
      </c>
      <c r="C26" s="71" t="s">
        <v>192</v>
      </c>
      <c r="D26" s="23">
        <f t="shared" si="0"/>
        <v>0</v>
      </c>
      <c r="E26" s="23">
        <f>E27</f>
        <v>0</v>
      </c>
      <c r="F26" s="25" t="s">
        <v>18</v>
      </c>
      <c r="G26" s="25" t="s">
        <v>18</v>
      </c>
    </row>
    <row r="27" spans="2:7" ht="31.5" hidden="1">
      <c r="B27" s="80">
        <v>13020200</v>
      </c>
      <c r="C27" s="71" t="s">
        <v>193</v>
      </c>
      <c r="D27" s="23">
        <f t="shared" si="0"/>
        <v>0</v>
      </c>
      <c r="E27" s="23">
        <v>0</v>
      </c>
      <c r="F27" s="25" t="s">
        <v>18</v>
      </c>
      <c r="G27" s="25" t="s">
        <v>18</v>
      </c>
    </row>
    <row r="28" spans="2:7" ht="15.75">
      <c r="B28" s="80">
        <v>13030000</v>
      </c>
      <c r="C28" s="71" t="s">
        <v>196</v>
      </c>
      <c r="D28" s="23">
        <f t="shared" si="0"/>
        <v>330000</v>
      </c>
      <c r="E28" s="23">
        <f>E29</f>
        <v>330000</v>
      </c>
      <c r="F28" s="25" t="s">
        <v>18</v>
      </c>
      <c r="G28" s="25" t="s">
        <v>18</v>
      </c>
    </row>
    <row r="29" spans="2:7" ht="31.5">
      <c r="B29" s="80">
        <v>13030200</v>
      </c>
      <c r="C29" s="71" t="s">
        <v>197</v>
      </c>
      <c r="D29" s="23">
        <f t="shared" si="0"/>
        <v>330000</v>
      </c>
      <c r="E29" s="23">
        <v>330000</v>
      </c>
      <c r="F29" s="25" t="s">
        <v>18</v>
      </c>
      <c r="G29" s="25" t="s">
        <v>18</v>
      </c>
    </row>
    <row r="30" spans="2:7" ht="17.25" customHeight="1">
      <c r="B30" s="80">
        <v>14000000</v>
      </c>
      <c r="C30" s="89" t="s">
        <v>168</v>
      </c>
      <c r="D30" s="23">
        <f t="shared" si="0"/>
        <v>249500000</v>
      </c>
      <c r="E30" s="91">
        <f>E31</f>
        <v>249500000</v>
      </c>
      <c r="F30" s="25" t="s">
        <v>18</v>
      </c>
      <c r="G30" s="25" t="s">
        <v>18</v>
      </c>
    </row>
    <row r="31" spans="2:7" ht="36.75" customHeight="1">
      <c r="B31" s="80">
        <v>14040000</v>
      </c>
      <c r="C31" s="71" t="s">
        <v>169</v>
      </c>
      <c r="D31" s="23">
        <f t="shared" si="0"/>
        <v>249500000</v>
      </c>
      <c r="E31" s="91">
        <v>249500000</v>
      </c>
      <c r="F31" s="25" t="s">
        <v>18</v>
      </c>
      <c r="G31" s="25" t="s">
        <v>18</v>
      </c>
    </row>
    <row r="32" spans="2:7" ht="17.25" customHeight="1">
      <c r="B32" s="80">
        <v>18000000</v>
      </c>
      <c r="C32" s="89" t="s">
        <v>177</v>
      </c>
      <c r="D32" s="23">
        <f t="shared" si="0"/>
        <v>1048740000</v>
      </c>
      <c r="E32" s="118">
        <f>E33+E44+E47</f>
        <v>1048740000</v>
      </c>
      <c r="F32" s="25" t="s">
        <v>18</v>
      </c>
      <c r="G32" s="25" t="s">
        <v>18</v>
      </c>
    </row>
    <row r="33" spans="2:7" ht="17.25" customHeight="1">
      <c r="B33" s="80">
        <v>18010000</v>
      </c>
      <c r="C33" s="101" t="s">
        <v>170</v>
      </c>
      <c r="D33" s="23">
        <f t="shared" si="0"/>
        <v>758400000</v>
      </c>
      <c r="E33" s="91">
        <f>SUM(E34:E43)</f>
        <v>758400000</v>
      </c>
      <c r="F33" s="25" t="s">
        <v>18</v>
      </c>
      <c r="G33" s="25" t="s">
        <v>18</v>
      </c>
    </row>
    <row r="34" spans="2:7" ht="47.25">
      <c r="B34" s="80">
        <v>18010100</v>
      </c>
      <c r="C34" s="101" t="s">
        <v>171</v>
      </c>
      <c r="D34" s="23">
        <f t="shared" si="0"/>
        <v>850000</v>
      </c>
      <c r="E34" s="91">
        <v>850000</v>
      </c>
      <c r="F34" s="25" t="s">
        <v>18</v>
      </c>
      <c r="G34" s="25" t="s">
        <v>18</v>
      </c>
    </row>
    <row r="35" spans="2:7" ht="47.25">
      <c r="B35" s="80">
        <v>18010200</v>
      </c>
      <c r="C35" s="101" t="s">
        <v>172</v>
      </c>
      <c r="D35" s="23">
        <f t="shared" si="0"/>
        <v>1100000</v>
      </c>
      <c r="E35" s="91">
        <v>1100000</v>
      </c>
      <c r="F35" s="25" t="s">
        <v>18</v>
      </c>
      <c r="G35" s="25" t="s">
        <v>18</v>
      </c>
    </row>
    <row r="36" spans="2:7" ht="45.75" customHeight="1">
      <c r="B36" s="80">
        <v>18010300</v>
      </c>
      <c r="C36" s="101" t="s">
        <v>173</v>
      </c>
      <c r="D36" s="23">
        <f t="shared" si="0"/>
        <v>4000000</v>
      </c>
      <c r="E36" s="118">
        <v>4000000</v>
      </c>
      <c r="F36" s="25" t="s">
        <v>18</v>
      </c>
      <c r="G36" s="25" t="s">
        <v>18</v>
      </c>
    </row>
    <row r="37" spans="2:7" ht="47.25">
      <c r="B37" s="80">
        <v>18010400</v>
      </c>
      <c r="C37" s="101" t="s">
        <v>174</v>
      </c>
      <c r="D37" s="23">
        <f t="shared" si="0"/>
        <v>16550000</v>
      </c>
      <c r="E37" s="23">
        <v>16550000</v>
      </c>
      <c r="F37" s="25" t="s">
        <v>18</v>
      </c>
      <c r="G37" s="25" t="s">
        <v>18</v>
      </c>
    </row>
    <row r="38" spans="2:7" ht="15.75">
      <c r="B38" s="80">
        <v>18010500</v>
      </c>
      <c r="C38" s="101" t="s">
        <v>56</v>
      </c>
      <c r="D38" s="23">
        <f t="shared" si="0"/>
        <v>205000000</v>
      </c>
      <c r="E38" s="23">
        <v>205000000</v>
      </c>
      <c r="F38" s="25" t="s">
        <v>18</v>
      </c>
      <c r="G38" s="25" t="s">
        <v>18</v>
      </c>
    </row>
    <row r="39" spans="2:7" ht="15.75">
      <c r="B39" s="80">
        <v>18010600</v>
      </c>
      <c r="C39" s="101" t="s">
        <v>57</v>
      </c>
      <c r="D39" s="23">
        <f t="shared" si="0"/>
        <v>492470000</v>
      </c>
      <c r="E39" s="23">
        <v>492470000</v>
      </c>
      <c r="F39" s="25" t="s">
        <v>18</v>
      </c>
      <c r="G39" s="25" t="s">
        <v>18</v>
      </c>
    </row>
    <row r="40" spans="2:7" ht="15.75">
      <c r="B40" s="80">
        <v>18010700</v>
      </c>
      <c r="C40" s="101" t="s">
        <v>58</v>
      </c>
      <c r="D40" s="23">
        <f t="shared" si="0"/>
        <v>4025000</v>
      </c>
      <c r="E40" s="23">
        <v>4025000</v>
      </c>
      <c r="F40" s="25" t="s">
        <v>18</v>
      </c>
      <c r="G40" s="25" t="s">
        <v>18</v>
      </c>
    </row>
    <row r="41" spans="2:7" ht="15.75">
      <c r="B41" s="80">
        <v>18010900</v>
      </c>
      <c r="C41" s="101" t="s">
        <v>59</v>
      </c>
      <c r="D41" s="23">
        <f t="shared" si="0"/>
        <v>28505000</v>
      </c>
      <c r="E41" s="23">
        <v>28505000</v>
      </c>
      <c r="F41" s="25" t="s">
        <v>18</v>
      </c>
      <c r="G41" s="25" t="s">
        <v>18</v>
      </c>
    </row>
    <row r="42" spans="2:7" ht="15.75">
      <c r="B42" s="80">
        <v>18011000</v>
      </c>
      <c r="C42" s="101" t="s">
        <v>175</v>
      </c>
      <c r="D42" s="23">
        <f t="shared" si="0"/>
        <v>4775000</v>
      </c>
      <c r="E42" s="23">
        <v>4775000</v>
      </c>
      <c r="F42" s="25" t="s">
        <v>18</v>
      </c>
      <c r="G42" s="25" t="s">
        <v>18</v>
      </c>
    </row>
    <row r="43" spans="2:7" ht="15.75">
      <c r="B43" s="80">
        <v>18011100</v>
      </c>
      <c r="C43" s="101" t="s">
        <v>176</v>
      </c>
      <c r="D43" s="23">
        <f t="shared" si="0"/>
        <v>1125000</v>
      </c>
      <c r="E43" s="23">
        <v>1125000</v>
      </c>
      <c r="F43" s="25" t="s">
        <v>18</v>
      </c>
      <c r="G43" s="25" t="s">
        <v>18</v>
      </c>
    </row>
    <row r="44" spans="2:7" ht="15.75">
      <c r="B44" s="80">
        <v>18030000</v>
      </c>
      <c r="C44" s="71" t="s">
        <v>81</v>
      </c>
      <c r="D44" s="23">
        <f t="shared" si="0"/>
        <v>340000</v>
      </c>
      <c r="E44" s="118">
        <f>E45+E46</f>
        <v>340000</v>
      </c>
      <c r="F44" s="25" t="s">
        <v>18</v>
      </c>
      <c r="G44" s="25" t="s">
        <v>18</v>
      </c>
    </row>
    <row r="45" spans="2:7" ht="15.75">
      <c r="B45" s="80">
        <v>18030100</v>
      </c>
      <c r="C45" s="71" t="s">
        <v>89</v>
      </c>
      <c r="D45" s="23">
        <f t="shared" si="0"/>
        <v>265000</v>
      </c>
      <c r="E45" s="118">
        <v>265000</v>
      </c>
      <c r="F45" s="25" t="s">
        <v>18</v>
      </c>
      <c r="G45" s="25" t="s">
        <v>18</v>
      </c>
    </row>
    <row r="46" spans="2:7" ht="15.75">
      <c r="B46" s="80">
        <v>18030200</v>
      </c>
      <c r="C46" s="71" t="s">
        <v>90</v>
      </c>
      <c r="D46" s="23">
        <f t="shared" si="0"/>
        <v>75000</v>
      </c>
      <c r="E46" s="118">
        <v>75000</v>
      </c>
      <c r="F46" s="25" t="s">
        <v>18</v>
      </c>
      <c r="G46" s="25" t="s">
        <v>18</v>
      </c>
    </row>
    <row r="47" spans="2:7" ht="15.75">
      <c r="B47" s="80">
        <v>18050000</v>
      </c>
      <c r="C47" s="101" t="s">
        <v>91</v>
      </c>
      <c r="D47" s="23">
        <f t="shared" si="0"/>
        <v>290000000</v>
      </c>
      <c r="E47" s="91">
        <f>E48+E49</f>
        <v>290000000</v>
      </c>
      <c r="F47" s="25" t="s">
        <v>18</v>
      </c>
      <c r="G47" s="25" t="s">
        <v>18</v>
      </c>
    </row>
    <row r="48" spans="2:7" ht="15.75">
      <c r="B48" s="80">
        <v>18050300</v>
      </c>
      <c r="C48" s="101" t="s">
        <v>92</v>
      </c>
      <c r="D48" s="23">
        <f t="shared" si="0"/>
        <v>68000000</v>
      </c>
      <c r="E48" s="91">
        <v>68000000</v>
      </c>
      <c r="F48" s="25" t="s">
        <v>18</v>
      </c>
      <c r="G48" s="25" t="s">
        <v>18</v>
      </c>
    </row>
    <row r="49" spans="2:7" ht="15.75">
      <c r="B49" s="80">
        <v>18050400</v>
      </c>
      <c r="C49" s="101" t="s">
        <v>93</v>
      </c>
      <c r="D49" s="23">
        <f t="shared" si="0"/>
        <v>222000000</v>
      </c>
      <c r="E49" s="91">
        <v>222000000</v>
      </c>
      <c r="F49" s="25" t="s">
        <v>18</v>
      </c>
      <c r="G49" s="25" t="s">
        <v>18</v>
      </c>
    </row>
    <row r="50" spans="2:7" ht="15.75">
      <c r="B50" s="80">
        <v>19000000</v>
      </c>
      <c r="C50" s="71" t="s">
        <v>152</v>
      </c>
      <c r="D50" s="23">
        <f t="shared" si="0"/>
        <v>22240000</v>
      </c>
      <c r="E50" s="25" t="s">
        <v>18</v>
      </c>
      <c r="F50" s="54">
        <f>F51</f>
        <v>22240000</v>
      </c>
      <c r="G50" s="88" t="s">
        <v>18</v>
      </c>
    </row>
    <row r="51" spans="2:7" ht="15.75">
      <c r="B51" s="80">
        <v>19010000</v>
      </c>
      <c r="C51" s="101" t="s">
        <v>94</v>
      </c>
      <c r="D51" s="23">
        <f t="shared" si="0"/>
        <v>22240000</v>
      </c>
      <c r="E51" s="25" t="s">
        <v>18</v>
      </c>
      <c r="F51" s="23">
        <f>F52+F53+F54</f>
        <v>22240000</v>
      </c>
      <c r="G51" s="88" t="s">
        <v>18</v>
      </c>
    </row>
    <row r="52" spans="2:7" ht="47.25">
      <c r="B52" s="80">
        <v>19010100</v>
      </c>
      <c r="C52" s="101" t="s">
        <v>110</v>
      </c>
      <c r="D52" s="23">
        <f t="shared" si="0"/>
        <v>9530000</v>
      </c>
      <c r="E52" s="25" t="s">
        <v>18</v>
      </c>
      <c r="F52" s="54">
        <v>9530000</v>
      </c>
      <c r="G52" s="25" t="s">
        <v>18</v>
      </c>
    </row>
    <row r="53" spans="2:7" ht="31.5">
      <c r="B53" s="80">
        <v>19010200</v>
      </c>
      <c r="C53" s="101" t="s">
        <v>111</v>
      </c>
      <c r="D53" s="23">
        <f t="shared" si="0"/>
        <v>2410000</v>
      </c>
      <c r="E53" s="25" t="s">
        <v>18</v>
      </c>
      <c r="F53" s="54">
        <v>2410000</v>
      </c>
      <c r="G53" s="25" t="s">
        <v>18</v>
      </c>
    </row>
    <row r="54" spans="2:7" ht="63">
      <c r="B54" s="80">
        <v>19010300</v>
      </c>
      <c r="C54" s="101" t="s">
        <v>112</v>
      </c>
      <c r="D54" s="23">
        <f t="shared" si="0"/>
        <v>10300000</v>
      </c>
      <c r="E54" s="25" t="s">
        <v>18</v>
      </c>
      <c r="F54" s="54">
        <v>10300000</v>
      </c>
      <c r="G54" s="25" t="s">
        <v>18</v>
      </c>
    </row>
    <row r="55" spans="2:7" ht="17.25" customHeight="1">
      <c r="B55" s="79">
        <v>20000000</v>
      </c>
      <c r="C55" s="105" t="s">
        <v>4</v>
      </c>
      <c r="D55" s="125">
        <f t="shared" si="0"/>
        <v>212585359</v>
      </c>
      <c r="E55" s="125">
        <f>E56+E65+E78</f>
        <v>106255000</v>
      </c>
      <c r="F55" s="114">
        <f>F78+F88+F56</f>
        <v>106330359</v>
      </c>
      <c r="G55" s="114">
        <f>G56+G78</f>
        <v>15073200</v>
      </c>
    </row>
    <row r="56" spans="2:7" ht="15.75">
      <c r="B56" s="80">
        <v>21000000</v>
      </c>
      <c r="C56" s="89" t="s">
        <v>154</v>
      </c>
      <c r="D56" s="23">
        <f t="shared" si="0"/>
        <v>61845000</v>
      </c>
      <c r="E56" s="23">
        <f>E57+E60+E59</f>
        <v>61785000</v>
      </c>
      <c r="F56" s="54">
        <f>F58</f>
        <v>60000</v>
      </c>
      <c r="G56" s="54">
        <f>G58</f>
        <v>60000</v>
      </c>
    </row>
    <row r="57" spans="2:7" ht="48" customHeight="1">
      <c r="B57" s="80">
        <v>21010300</v>
      </c>
      <c r="C57" s="69" t="s">
        <v>162</v>
      </c>
      <c r="D57" s="23">
        <f t="shared" si="0"/>
        <v>8400000</v>
      </c>
      <c r="E57" s="23">
        <v>8400000</v>
      </c>
      <c r="F57" s="25" t="s">
        <v>18</v>
      </c>
      <c r="G57" s="25" t="s">
        <v>18</v>
      </c>
    </row>
    <row r="58" spans="2:7" ht="65.25" customHeight="1">
      <c r="B58" s="80">
        <v>21010800</v>
      </c>
      <c r="C58" s="102" t="s">
        <v>95</v>
      </c>
      <c r="D58" s="23">
        <f t="shared" si="0"/>
        <v>60000</v>
      </c>
      <c r="E58" s="88" t="s">
        <v>18</v>
      </c>
      <c r="F58" s="91">
        <v>60000</v>
      </c>
      <c r="G58" s="54">
        <f>F58</f>
        <v>60000</v>
      </c>
    </row>
    <row r="59" spans="2:7" ht="31.5">
      <c r="B59" s="80">
        <v>21050000</v>
      </c>
      <c r="C59" s="102" t="s">
        <v>96</v>
      </c>
      <c r="D59" s="23"/>
      <c r="E59" s="23">
        <v>53000000</v>
      </c>
      <c r="F59" s="25" t="s">
        <v>18</v>
      </c>
      <c r="G59" s="25" t="s">
        <v>18</v>
      </c>
    </row>
    <row r="60" spans="2:7" ht="15.75">
      <c r="B60" s="80">
        <v>21080000</v>
      </c>
      <c r="C60" s="71" t="s">
        <v>47</v>
      </c>
      <c r="D60" s="23">
        <f t="shared" si="0"/>
        <v>385000</v>
      </c>
      <c r="E60" s="23">
        <f>E61+E63+E62+E64</f>
        <v>385000</v>
      </c>
      <c r="F60" s="25" t="s">
        <v>18</v>
      </c>
      <c r="G60" s="25" t="s">
        <v>18</v>
      </c>
    </row>
    <row r="61" spans="2:7" ht="15.75">
      <c r="B61" s="80">
        <v>21080500</v>
      </c>
      <c r="C61" s="71" t="s">
        <v>7</v>
      </c>
      <c r="D61" s="23">
        <f t="shared" si="0"/>
        <v>135000</v>
      </c>
      <c r="E61" s="23">
        <v>135000</v>
      </c>
      <c r="F61" s="25" t="s">
        <v>18</v>
      </c>
      <c r="G61" s="25" t="s">
        <v>18</v>
      </c>
    </row>
    <row r="62" spans="2:7" ht="78.75" hidden="1">
      <c r="B62" s="80">
        <v>21080900</v>
      </c>
      <c r="C62" s="71" t="s">
        <v>195</v>
      </c>
      <c r="D62" s="23">
        <f t="shared" si="0"/>
        <v>0</v>
      </c>
      <c r="E62" s="23"/>
      <c r="F62" s="25" t="s">
        <v>18</v>
      </c>
      <c r="G62" s="25" t="s">
        <v>18</v>
      </c>
    </row>
    <row r="63" spans="2:7" ht="18.75" customHeight="1">
      <c r="B63" s="80">
        <v>21081100</v>
      </c>
      <c r="C63" s="71" t="s">
        <v>6</v>
      </c>
      <c r="D63" s="23">
        <f t="shared" si="0"/>
        <v>80000</v>
      </c>
      <c r="E63" s="23">
        <v>80000</v>
      </c>
      <c r="F63" s="25" t="s">
        <v>18</v>
      </c>
      <c r="G63" s="25" t="s">
        <v>18</v>
      </c>
    </row>
    <row r="64" spans="2:7" ht="49.5" customHeight="1">
      <c r="B64" s="80">
        <v>21081500</v>
      </c>
      <c r="C64" s="71" t="s">
        <v>194</v>
      </c>
      <c r="D64" s="23">
        <f t="shared" si="0"/>
        <v>170000</v>
      </c>
      <c r="E64" s="23">
        <v>170000</v>
      </c>
      <c r="F64" s="25" t="s">
        <v>18</v>
      </c>
      <c r="G64" s="25" t="s">
        <v>18</v>
      </c>
    </row>
    <row r="65" spans="2:7" ht="31.5" customHeight="1">
      <c r="B65" s="80">
        <v>22000000</v>
      </c>
      <c r="C65" s="89" t="s">
        <v>155</v>
      </c>
      <c r="D65" s="23">
        <f t="shared" si="0"/>
        <v>43010000</v>
      </c>
      <c r="E65" s="23">
        <f>E66+E71+E73</f>
        <v>43010000</v>
      </c>
      <c r="F65" s="25" t="s">
        <v>18</v>
      </c>
      <c r="G65" s="25" t="s">
        <v>18</v>
      </c>
    </row>
    <row r="66" spans="2:7" ht="15.75">
      <c r="B66" s="80">
        <v>22010000</v>
      </c>
      <c r="C66" s="89" t="s">
        <v>153</v>
      </c>
      <c r="D66" s="23">
        <f t="shared" si="0"/>
        <v>16010000</v>
      </c>
      <c r="E66" s="23">
        <f>E68+E67+E69+E70</f>
        <v>16010000</v>
      </c>
      <c r="F66" s="25" t="s">
        <v>18</v>
      </c>
      <c r="G66" s="25" t="s">
        <v>18</v>
      </c>
    </row>
    <row r="67" spans="2:7" ht="47.25">
      <c r="B67" s="80">
        <v>22010300</v>
      </c>
      <c r="C67" s="89" t="s">
        <v>204</v>
      </c>
      <c r="D67" s="23">
        <f t="shared" si="0"/>
        <v>1150000</v>
      </c>
      <c r="E67" s="23">
        <v>1150000</v>
      </c>
      <c r="F67" s="25" t="s">
        <v>18</v>
      </c>
      <c r="G67" s="25" t="s">
        <v>18</v>
      </c>
    </row>
    <row r="68" spans="2:7" ht="15.75">
      <c r="B68" s="80">
        <v>22012500</v>
      </c>
      <c r="C68" s="89" t="s">
        <v>178</v>
      </c>
      <c r="D68" s="23">
        <f t="shared" si="0"/>
        <v>13910000</v>
      </c>
      <c r="E68" s="23">
        <f>14000000-90000</f>
        <v>13910000</v>
      </c>
      <c r="F68" s="25" t="s">
        <v>18</v>
      </c>
      <c r="G68" s="25" t="s">
        <v>18</v>
      </c>
    </row>
    <row r="69" spans="2:7" ht="31.5">
      <c r="B69" s="80">
        <v>22012600</v>
      </c>
      <c r="C69" s="89" t="s">
        <v>205</v>
      </c>
      <c r="D69" s="23">
        <f t="shared" si="0"/>
        <v>900000</v>
      </c>
      <c r="E69" s="23">
        <v>900000</v>
      </c>
      <c r="F69" s="25" t="s">
        <v>18</v>
      </c>
      <c r="G69" s="25" t="s">
        <v>18</v>
      </c>
    </row>
    <row r="70" spans="2:7" ht="126">
      <c r="B70" s="80">
        <v>22012900</v>
      </c>
      <c r="C70" s="89" t="s">
        <v>206</v>
      </c>
      <c r="D70" s="23">
        <f t="shared" si="0"/>
        <v>50000</v>
      </c>
      <c r="E70" s="23">
        <v>50000</v>
      </c>
      <c r="F70" s="25" t="s">
        <v>18</v>
      </c>
      <c r="G70" s="25" t="s">
        <v>18</v>
      </c>
    </row>
    <row r="71" spans="2:7" ht="47.25">
      <c r="B71" s="80">
        <v>22080000</v>
      </c>
      <c r="C71" s="71" t="s">
        <v>73</v>
      </c>
      <c r="D71" s="23">
        <f t="shared" si="0"/>
        <v>17900000</v>
      </c>
      <c r="E71" s="23">
        <f>E72</f>
        <v>17900000</v>
      </c>
      <c r="F71" s="25" t="s">
        <v>18</v>
      </c>
      <c r="G71" s="25" t="s">
        <v>18</v>
      </c>
    </row>
    <row r="72" spans="2:7" ht="51.75" customHeight="1">
      <c r="B72" s="80">
        <v>22080400</v>
      </c>
      <c r="C72" s="71" t="s">
        <v>179</v>
      </c>
      <c r="D72" s="23">
        <f t="shared" si="0"/>
        <v>17900000</v>
      </c>
      <c r="E72" s="23">
        <v>17900000</v>
      </c>
      <c r="F72" s="25" t="s">
        <v>18</v>
      </c>
      <c r="G72" s="25" t="s">
        <v>18</v>
      </c>
    </row>
    <row r="73" spans="2:7" ht="14.25" customHeight="1">
      <c r="B73" s="80">
        <v>22090000</v>
      </c>
      <c r="C73" s="71" t="s">
        <v>5</v>
      </c>
      <c r="D73" s="23">
        <f t="shared" si="0"/>
        <v>9100000</v>
      </c>
      <c r="E73" s="23">
        <f>SUM(E74:E77)</f>
        <v>9100000</v>
      </c>
      <c r="F73" s="25" t="s">
        <v>18</v>
      </c>
      <c r="G73" s="25" t="s">
        <v>18</v>
      </c>
    </row>
    <row r="74" spans="2:7" ht="47.25">
      <c r="B74" s="80">
        <v>22090100</v>
      </c>
      <c r="C74" s="71" t="s">
        <v>60</v>
      </c>
      <c r="D74" s="23">
        <f t="shared" si="0"/>
        <v>485000</v>
      </c>
      <c r="E74" s="23">
        <v>485000</v>
      </c>
      <c r="F74" s="25" t="s">
        <v>18</v>
      </c>
      <c r="G74" s="25" t="s">
        <v>18</v>
      </c>
    </row>
    <row r="75" spans="2:7" ht="15.75">
      <c r="B75" s="80">
        <v>22090200</v>
      </c>
      <c r="C75" s="71" t="s">
        <v>180</v>
      </c>
      <c r="D75" s="23">
        <f t="shared" si="0"/>
        <v>72000</v>
      </c>
      <c r="E75" s="23">
        <v>72000</v>
      </c>
      <c r="F75" s="25" t="s">
        <v>18</v>
      </c>
      <c r="G75" s="25" t="s">
        <v>18</v>
      </c>
    </row>
    <row r="76" spans="2:7" ht="48.75" customHeight="1">
      <c r="B76" s="80">
        <v>22090300</v>
      </c>
      <c r="C76" s="71" t="s">
        <v>181</v>
      </c>
      <c r="D76" s="23">
        <f t="shared" si="0"/>
        <v>3000</v>
      </c>
      <c r="E76" s="23">
        <v>3000</v>
      </c>
      <c r="F76" s="25" t="s">
        <v>18</v>
      </c>
      <c r="G76" s="25" t="s">
        <v>18</v>
      </c>
    </row>
    <row r="77" spans="2:7" ht="47.25">
      <c r="B77" s="80">
        <v>22090400</v>
      </c>
      <c r="C77" s="71" t="s">
        <v>61</v>
      </c>
      <c r="D77" s="23">
        <f t="shared" si="0"/>
        <v>8540000</v>
      </c>
      <c r="E77" s="23">
        <v>8540000</v>
      </c>
      <c r="F77" s="25" t="s">
        <v>18</v>
      </c>
      <c r="G77" s="25" t="s">
        <v>18</v>
      </c>
    </row>
    <row r="78" spans="2:7" ht="18" customHeight="1">
      <c r="B78" s="80">
        <v>24000000</v>
      </c>
      <c r="C78" s="89" t="s">
        <v>156</v>
      </c>
      <c r="D78" s="23">
        <f t="shared" si="0"/>
        <v>17135171</v>
      </c>
      <c r="E78" s="23">
        <f>E79+E80</f>
        <v>1460000</v>
      </c>
      <c r="F78" s="22">
        <f>F80+F84+F87</f>
        <v>15675171</v>
      </c>
      <c r="G78" s="54">
        <f>G84+G87</f>
        <v>15013200</v>
      </c>
    </row>
    <row r="79" spans="2:7" ht="47.25">
      <c r="B79" s="80">
        <v>24030000</v>
      </c>
      <c r="C79" s="69" t="s">
        <v>27</v>
      </c>
      <c r="D79" s="23">
        <f t="shared" si="0"/>
        <v>10000</v>
      </c>
      <c r="E79" s="23">
        <v>10000</v>
      </c>
      <c r="F79" s="25" t="s">
        <v>18</v>
      </c>
      <c r="G79" s="25" t="s">
        <v>18</v>
      </c>
    </row>
    <row r="80" spans="2:7" ht="15.75">
      <c r="B80" s="80">
        <v>24060000</v>
      </c>
      <c r="C80" s="71" t="s">
        <v>7</v>
      </c>
      <c r="D80" s="23">
        <f t="shared" si="0"/>
        <v>2110000</v>
      </c>
      <c r="E80" s="23">
        <f>E81+E83</f>
        <v>1450000</v>
      </c>
      <c r="F80" s="22">
        <f>F82</f>
        <v>660000</v>
      </c>
      <c r="G80" s="25" t="s">
        <v>18</v>
      </c>
    </row>
    <row r="81" spans="2:7" ht="15.75">
      <c r="B81" s="80">
        <v>24060300</v>
      </c>
      <c r="C81" s="71" t="s">
        <v>7</v>
      </c>
      <c r="D81" s="23">
        <f t="shared" si="0"/>
        <v>1450000</v>
      </c>
      <c r="E81" s="23">
        <v>1450000</v>
      </c>
      <c r="F81" s="25" t="s">
        <v>18</v>
      </c>
      <c r="G81" s="25" t="s">
        <v>18</v>
      </c>
    </row>
    <row r="82" spans="2:7" ht="57" customHeight="1">
      <c r="B82" s="87">
        <v>24062100</v>
      </c>
      <c r="C82" s="71" t="s">
        <v>97</v>
      </c>
      <c r="D82" s="23">
        <f t="shared" si="0"/>
        <v>660000</v>
      </c>
      <c r="E82" s="88" t="s">
        <v>18</v>
      </c>
      <c r="F82" s="22">
        <v>660000</v>
      </c>
      <c r="G82" s="25" t="s">
        <v>18</v>
      </c>
    </row>
    <row r="83" spans="2:7" ht="141.75" hidden="1">
      <c r="B83" s="87">
        <v>24062200</v>
      </c>
      <c r="C83" s="71" t="s">
        <v>182</v>
      </c>
      <c r="D83" s="23">
        <f t="shared" si="0"/>
        <v>0</v>
      </c>
      <c r="E83" s="23">
        <v>0</v>
      </c>
      <c r="F83" s="25" t="s">
        <v>18</v>
      </c>
      <c r="G83" s="25" t="s">
        <v>18</v>
      </c>
    </row>
    <row r="84" spans="2:7" ht="21.75" customHeight="1">
      <c r="B84" s="80">
        <v>24110000</v>
      </c>
      <c r="C84" s="71" t="s">
        <v>40</v>
      </c>
      <c r="D84" s="23">
        <f t="shared" si="0"/>
        <v>15171</v>
      </c>
      <c r="E84" s="130" t="s">
        <v>18</v>
      </c>
      <c r="F84" s="22">
        <f>F85+F86</f>
        <v>15171</v>
      </c>
      <c r="G84" s="22">
        <f>G85</f>
        <v>13200</v>
      </c>
    </row>
    <row r="85" spans="2:7" ht="35.25" customHeight="1">
      <c r="B85" s="87">
        <v>24110600</v>
      </c>
      <c r="C85" s="101" t="s">
        <v>98</v>
      </c>
      <c r="D85" s="23">
        <f t="shared" si="0"/>
        <v>13200</v>
      </c>
      <c r="E85" s="130" t="s">
        <v>18</v>
      </c>
      <c r="F85" s="22">
        <v>13200</v>
      </c>
      <c r="G85" s="22">
        <f>F85</f>
        <v>13200</v>
      </c>
    </row>
    <row r="86" spans="2:7" ht="63">
      <c r="B86" s="87">
        <v>24110900</v>
      </c>
      <c r="C86" s="71" t="s">
        <v>134</v>
      </c>
      <c r="D86" s="23">
        <f t="shared" si="0"/>
        <v>1971</v>
      </c>
      <c r="E86" s="130" t="s">
        <v>18</v>
      </c>
      <c r="F86" s="22">
        <v>1971</v>
      </c>
      <c r="G86" s="72" t="s">
        <v>18</v>
      </c>
    </row>
    <row r="87" spans="2:7" ht="31.5">
      <c r="B87" s="87">
        <v>24170000</v>
      </c>
      <c r="C87" s="101" t="s">
        <v>150</v>
      </c>
      <c r="D87" s="23">
        <f t="shared" si="0"/>
        <v>15000000</v>
      </c>
      <c r="E87" s="130" t="s">
        <v>18</v>
      </c>
      <c r="F87" s="22">
        <v>15000000</v>
      </c>
      <c r="G87" s="100">
        <f>F87</f>
        <v>15000000</v>
      </c>
    </row>
    <row r="88" spans="2:7" ht="18.75" customHeight="1">
      <c r="B88" s="87">
        <v>25000000</v>
      </c>
      <c r="C88" s="89" t="s">
        <v>157</v>
      </c>
      <c r="D88" s="23">
        <f t="shared" si="0"/>
        <v>90595188</v>
      </c>
      <c r="E88" s="88" t="s">
        <v>18</v>
      </c>
      <c r="F88" s="23">
        <f>F89+F94</f>
        <v>90595188</v>
      </c>
      <c r="G88" s="25" t="s">
        <v>18</v>
      </c>
    </row>
    <row r="89" spans="2:7" ht="31.5">
      <c r="B89" s="87">
        <v>25010000</v>
      </c>
      <c r="C89" s="89" t="s">
        <v>99</v>
      </c>
      <c r="D89" s="23">
        <f t="shared" si="0"/>
        <v>89528143</v>
      </c>
      <c r="E89" s="88" t="s">
        <v>18</v>
      </c>
      <c r="F89" s="23">
        <f>SUM(F90:F93)</f>
        <v>89528143</v>
      </c>
      <c r="G89" s="25" t="s">
        <v>18</v>
      </c>
    </row>
    <row r="90" spans="2:7" ht="35.25" customHeight="1">
      <c r="B90" s="87">
        <v>25010100</v>
      </c>
      <c r="C90" s="89" t="s">
        <v>100</v>
      </c>
      <c r="D90" s="23">
        <f aca="true" t="shared" si="1" ref="D90:D125">SUM(E90:F90)</f>
        <v>78711197</v>
      </c>
      <c r="E90" s="88" t="s">
        <v>18</v>
      </c>
      <c r="F90" s="23">
        <v>78711197</v>
      </c>
      <c r="G90" s="25" t="s">
        <v>18</v>
      </c>
    </row>
    <row r="91" spans="2:7" ht="31.5">
      <c r="B91" s="87">
        <v>25010200</v>
      </c>
      <c r="C91" s="89" t="s">
        <v>101</v>
      </c>
      <c r="D91" s="23">
        <f t="shared" si="1"/>
        <v>55000</v>
      </c>
      <c r="E91" s="88" t="s">
        <v>18</v>
      </c>
      <c r="F91" s="23">
        <v>55000</v>
      </c>
      <c r="G91" s="25" t="s">
        <v>18</v>
      </c>
    </row>
    <row r="92" spans="2:7" ht="20.25" customHeight="1">
      <c r="B92" s="87">
        <v>25010300</v>
      </c>
      <c r="C92" s="89" t="s">
        <v>62</v>
      </c>
      <c r="D92" s="23">
        <f t="shared" si="1"/>
        <v>10604822</v>
      </c>
      <c r="E92" s="88" t="s">
        <v>18</v>
      </c>
      <c r="F92" s="23">
        <v>10604822</v>
      </c>
      <c r="G92" s="25" t="s">
        <v>18</v>
      </c>
    </row>
    <row r="93" spans="2:7" ht="30" customHeight="1">
      <c r="B93" s="87">
        <v>25010400</v>
      </c>
      <c r="C93" s="89" t="s">
        <v>114</v>
      </c>
      <c r="D93" s="23">
        <f t="shared" si="1"/>
        <v>157124</v>
      </c>
      <c r="E93" s="88" t="s">
        <v>18</v>
      </c>
      <c r="F93" s="23">
        <v>157124</v>
      </c>
      <c r="G93" s="25" t="s">
        <v>18</v>
      </c>
    </row>
    <row r="94" spans="2:7" ht="20.25" customHeight="1">
      <c r="B94" s="87">
        <v>25020000</v>
      </c>
      <c r="C94" s="112" t="s">
        <v>63</v>
      </c>
      <c r="D94" s="23">
        <f t="shared" si="1"/>
        <v>1067045</v>
      </c>
      <c r="E94" s="88" t="s">
        <v>18</v>
      </c>
      <c r="F94" s="23">
        <f>SUM(F95:F96)</f>
        <v>1067045</v>
      </c>
      <c r="G94" s="25" t="s">
        <v>18</v>
      </c>
    </row>
    <row r="95" spans="2:7" ht="42" customHeight="1" hidden="1">
      <c r="B95" s="87">
        <v>25020100</v>
      </c>
      <c r="C95" s="89" t="s">
        <v>102</v>
      </c>
      <c r="D95" s="23">
        <f t="shared" si="1"/>
        <v>0</v>
      </c>
      <c r="E95" s="88" t="s">
        <v>18</v>
      </c>
      <c r="F95" s="23"/>
      <c r="G95" s="25" t="s">
        <v>18</v>
      </c>
    </row>
    <row r="96" spans="2:7" ht="115.5" customHeight="1">
      <c r="B96" s="87">
        <v>25020200</v>
      </c>
      <c r="C96" s="89" t="s">
        <v>163</v>
      </c>
      <c r="D96" s="23">
        <f t="shared" si="1"/>
        <v>1067045</v>
      </c>
      <c r="E96" s="88" t="s">
        <v>18</v>
      </c>
      <c r="F96" s="23">
        <v>1067045</v>
      </c>
      <c r="G96" s="25" t="s">
        <v>18</v>
      </c>
    </row>
    <row r="97" spans="2:7" ht="18.75">
      <c r="B97" s="126">
        <v>30000000</v>
      </c>
      <c r="C97" s="105" t="s">
        <v>19</v>
      </c>
      <c r="D97" s="125">
        <f t="shared" si="1"/>
        <v>6441000</v>
      </c>
      <c r="E97" s="125">
        <f>E98</f>
        <v>141000</v>
      </c>
      <c r="F97" s="115">
        <f>F98+F103</f>
        <v>6300000</v>
      </c>
      <c r="G97" s="115">
        <f>G98+G103</f>
        <v>6300000</v>
      </c>
    </row>
    <row r="98" spans="2:7" ht="15.75">
      <c r="B98" s="87">
        <v>31000000</v>
      </c>
      <c r="C98" s="89" t="s">
        <v>158</v>
      </c>
      <c r="D98" s="23">
        <f t="shared" si="1"/>
        <v>2941000</v>
      </c>
      <c r="E98" s="23">
        <f>E99+E101</f>
        <v>141000</v>
      </c>
      <c r="F98" s="24">
        <f>F102</f>
        <v>2800000</v>
      </c>
      <c r="G98" s="24">
        <f>G102</f>
        <v>2800000</v>
      </c>
    </row>
    <row r="99" spans="2:7" ht="79.5" customHeight="1">
      <c r="B99" s="87">
        <v>31010000</v>
      </c>
      <c r="C99" s="89" t="s">
        <v>103</v>
      </c>
      <c r="D99" s="23">
        <f t="shared" si="1"/>
        <v>127000</v>
      </c>
      <c r="E99" s="91">
        <f>E100</f>
        <v>127000</v>
      </c>
      <c r="F99" s="25" t="s">
        <v>18</v>
      </c>
      <c r="G99" s="25" t="s">
        <v>18</v>
      </c>
    </row>
    <row r="100" spans="2:7" ht="63" customHeight="1">
      <c r="B100" s="87">
        <v>31010200</v>
      </c>
      <c r="C100" s="70" t="s">
        <v>104</v>
      </c>
      <c r="D100" s="23">
        <f t="shared" si="1"/>
        <v>127000</v>
      </c>
      <c r="E100" s="23">
        <v>127000</v>
      </c>
      <c r="F100" s="25" t="s">
        <v>18</v>
      </c>
      <c r="G100" s="25" t="s">
        <v>18</v>
      </c>
    </row>
    <row r="101" spans="2:7" ht="31.5">
      <c r="B101" s="87">
        <v>31020000</v>
      </c>
      <c r="C101" s="89" t="s">
        <v>67</v>
      </c>
      <c r="D101" s="23">
        <f t="shared" si="1"/>
        <v>14000</v>
      </c>
      <c r="E101" s="23">
        <v>14000</v>
      </c>
      <c r="F101" s="25" t="s">
        <v>18</v>
      </c>
      <c r="G101" s="25" t="s">
        <v>18</v>
      </c>
    </row>
    <row r="102" spans="2:7" ht="47.25">
      <c r="B102" s="87">
        <v>31030000</v>
      </c>
      <c r="C102" s="101" t="s">
        <v>183</v>
      </c>
      <c r="D102" s="23">
        <f t="shared" si="1"/>
        <v>2800000</v>
      </c>
      <c r="E102" s="88" t="s">
        <v>18</v>
      </c>
      <c r="F102" s="23">
        <v>2800000</v>
      </c>
      <c r="G102" s="23">
        <f>F102</f>
        <v>2800000</v>
      </c>
    </row>
    <row r="103" spans="2:7" ht="20.25" customHeight="1">
      <c r="B103" s="87">
        <v>33000000</v>
      </c>
      <c r="C103" s="89" t="s">
        <v>159</v>
      </c>
      <c r="D103" s="23">
        <f t="shared" si="1"/>
        <v>3500000</v>
      </c>
      <c r="E103" s="88" t="s">
        <v>18</v>
      </c>
      <c r="F103" s="23">
        <f>F104</f>
        <v>3500000</v>
      </c>
      <c r="G103" s="22">
        <f>G104</f>
        <v>3500000</v>
      </c>
    </row>
    <row r="104" spans="2:7" ht="15.75">
      <c r="B104" s="87">
        <v>33010000</v>
      </c>
      <c r="C104" s="101" t="s">
        <v>105</v>
      </c>
      <c r="D104" s="23">
        <f t="shared" si="1"/>
        <v>3500000</v>
      </c>
      <c r="E104" s="88" t="s">
        <v>18</v>
      </c>
      <c r="F104" s="23">
        <f>F105</f>
        <v>3500000</v>
      </c>
      <c r="G104" s="23">
        <f>F104</f>
        <v>3500000</v>
      </c>
    </row>
    <row r="105" spans="2:7" ht="78.75">
      <c r="B105" s="87">
        <v>33010100</v>
      </c>
      <c r="C105" s="101" t="s">
        <v>164</v>
      </c>
      <c r="D105" s="23">
        <f t="shared" si="1"/>
        <v>3500000</v>
      </c>
      <c r="E105" s="88" t="s">
        <v>18</v>
      </c>
      <c r="F105" s="23">
        <v>3500000</v>
      </c>
      <c r="G105" s="23">
        <f>F105</f>
        <v>3500000</v>
      </c>
    </row>
    <row r="106" spans="2:7" ht="19.5" customHeight="1">
      <c r="B106" s="79">
        <v>40000000</v>
      </c>
      <c r="C106" s="105" t="s">
        <v>11</v>
      </c>
      <c r="D106" s="125">
        <f t="shared" si="1"/>
        <v>2083918190</v>
      </c>
      <c r="E106" s="131">
        <f>E107</f>
        <v>2078918190</v>
      </c>
      <c r="F106" s="28">
        <f>F107</f>
        <v>5000000</v>
      </c>
      <c r="G106" s="25" t="s">
        <v>18</v>
      </c>
    </row>
    <row r="107" spans="2:7" ht="19.5" customHeight="1">
      <c r="B107" s="79">
        <v>41000000</v>
      </c>
      <c r="C107" s="74" t="s">
        <v>208</v>
      </c>
      <c r="D107" s="125">
        <f t="shared" si="1"/>
        <v>2083918190</v>
      </c>
      <c r="E107" s="131">
        <f>E108+E110</f>
        <v>2078918190</v>
      </c>
      <c r="F107" s="131">
        <f>F110</f>
        <v>5000000</v>
      </c>
      <c r="G107" s="25" t="s">
        <v>18</v>
      </c>
    </row>
    <row r="108" spans="2:7" ht="19.5" customHeight="1">
      <c r="B108" s="79">
        <v>41020000</v>
      </c>
      <c r="C108" s="67" t="s">
        <v>12</v>
      </c>
      <c r="D108" s="125">
        <f t="shared" si="1"/>
        <v>7559335</v>
      </c>
      <c r="E108" s="131">
        <f>E109</f>
        <v>7559335</v>
      </c>
      <c r="F108" s="25" t="s">
        <v>18</v>
      </c>
      <c r="G108" s="25" t="s">
        <v>18</v>
      </c>
    </row>
    <row r="109" spans="2:7" ht="19.5" customHeight="1">
      <c r="B109" s="80">
        <v>41020600</v>
      </c>
      <c r="C109" s="101" t="s">
        <v>209</v>
      </c>
      <c r="D109" s="118">
        <f t="shared" si="1"/>
        <v>7559335</v>
      </c>
      <c r="E109" s="118">
        <v>7559335</v>
      </c>
      <c r="F109" s="25" t="s">
        <v>18</v>
      </c>
      <c r="G109" s="25" t="s">
        <v>18</v>
      </c>
    </row>
    <row r="110" spans="2:7" s="26" customFormat="1" ht="18" customHeight="1">
      <c r="B110" s="79">
        <v>41030000</v>
      </c>
      <c r="C110" s="67" t="s">
        <v>13</v>
      </c>
      <c r="D110" s="125">
        <f t="shared" si="1"/>
        <v>2076358855</v>
      </c>
      <c r="E110" s="125">
        <f>SUM(E111:E122)</f>
        <v>2071358855</v>
      </c>
      <c r="F110" s="131">
        <f>F119</f>
        <v>5000000</v>
      </c>
      <c r="G110" s="25" t="s">
        <v>18</v>
      </c>
    </row>
    <row r="111" spans="2:7" ht="94.5">
      <c r="B111" s="127">
        <v>41030600</v>
      </c>
      <c r="C111" s="113" t="s">
        <v>184</v>
      </c>
      <c r="D111" s="23">
        <f t="shared" si="1"/>
        <v>638222571</v>
      </c>
      <c r="E111" s="81">
        <f>636666646+1555925</f>
        <v>638222571</v>
      </c>
      <c r="F111" s="25" t="s">
        <v>18</v>
      </c>
      <c r="G111" s="25" t="s">
        <v>18</v>
      </c>
    </row>
    <row r="112" spans="2:7" ht="110.25">
      <c r="B112" s="127">
        <v>41030800</v>
      </c>
      <c r="C112" s="113" t="s">
        <v>75</v>
      </c>
      <c r="D112" s="23">
        <f t="shared" si="1"/>
        <v>430369798</v>
      </c>
      <c r="E112" s="23">
        <f>422462100+7907698</f>
        <v>430369798</v>
      </c>
      <c r="F112" s="25" t="s">
        <v>18</v>
      </c>
      <c r="G112" s="25" t="s">
        <v>18</v>
      </c>
    </row>
    <row r="113" spans="2:7" ht="224.25" customHeight="1" hidden="1">
      <c r="B113" s="127">
        <v>41030900</v>
      </c>
      <c r="C113" s="113" t="s">
        <v>145</v>
      </c>
      <c r="D113" s="23">
        <f t="shared" si="1"/>
        <v>0</v>
      </c>
      <c r="E113" s="23"/>
      <c r="F113" s="25" t="s">
        <v>18</v>
      </c>
      <c r="G113" s="25" t="s">
        <v>18</v>
      </c>
    </row>
    <row r="114" spans="2:7" ht="63">
      <c r="B114" s="127">
        <v>41031000</v>
      </c>
      <c r="C114" s="113" t="s">
        <v>44</v>
      </c>
      <c r="D114" s="23">
        <f t="shared" si="1"/>
        <v>446856</v>
      </c>
      <c r="E114" s="23">
        <f>457910-11054</f>
        <v>446856</v>
      </c>
      <c r="F114" s="25" t="s">
        <v>18</v>
      </c>
      <c r="G114" s="25" t="s">
        <v>18</v>
      </c>
    </row>
    <row r="115" spans="2:7" ht="31.5" hidden="1">
      <c r="B115" s="127"/>
      <c r="C115" s="113" t="s">
        <v>207</v>
      </c>
      <c r="D115" s="23">
        <f t="shared" si="1"/>
        <v>0</v>
      </c>
      <c r="E115" s="23">
        <v>0</v>
      </c>
      <c r="F115" s="25" t="s">
        <v>18</v>
      </c>
      <c r="G115" s="25" t="s">
        <v>18</v>
      </c>
    </row>
    <row r="116" spans="2:7" ht="31.5">
      <c r="B116" s="127">
        <v>41033900</v>
      </c>
      <c r="C116" s="113" t="s">
        <v>185</v>
      </c>
      <c r="D116" s="23">
        <f t="shared" si="1"/>
        <v>485692000</v>
      </c>
      <c r="E116" s="22">
        <f>484137300+1554700</f>
        <v>485692000</v>
      </c>
      <c r="F116" s="25" t="s">
        <v>18</v>
      </c>
      <c r="G116" s="25" t="s">
        <v>18</v>
      </c>
    </row>
    <row r="117" spans="2:7" ht="31.5">
      <c r="B117" s="127">
        <v>41034200</v>
      </c>
      <c r="C117" s="113" t="s">
        <v>186</v>
      </c>
      <c r="D117" s="23">
        <f t="shared" si="1"/>
        <v>510327000</v>
      </c>
      <c r="E117" s="22">
        <f>508759000+1568000</f>
        <v>510327000</v>
      </c>
      <c r="F117" s="25" t="s">
        <v>18</v>
      </c>
      <c r="G117" s="25" t="s">
        <v>18</v>
      </c>
    </row>
    <row r="118" spans="2:7" ht="47.25" hidden="1">
      <c r="B118" s="127">
        <v>41034500</v>
      </c>
      <c r="C118" s="113" t="s">
        <v>199</v>
      </c>
      <c r="D118" s="23">
        <f t="shared" si="1"/>
        <v>0</v>
      </c>
      <c r="E118" s="22"/>
      <c r="F118" s="25" t="s">
        <v>18</v>
      </c>
      <c r="G118" s="25" t="s">
        <v>18</v>
      </c>
    </row>
    <row r="119" spans="2:7" ht="15.75">
      <c r="B119" s="127">
        <v>41035000</v>
      </c>
      <c r="C119" s="113" t="s">
        <v>32</v>
      </c>
      <c r="D119" s="23">
        <f t="shared" si="1"/>
        <v>8688680</v>
      </c>
      <c r="E119" s="22">
        <v>3688680</v>
      </c>
      <c r="F119" s="22">
        <v>5000000</v>
      </c>
      <c r="G119" s="25" t="s">
        <v>18</v>
      </c>
    </row>
    <row r="120" spans="2:7" ht="109.5" customHeight="1">
      <c r="B120" s="127">
        <v>41035800</v>
      </c>
      <c r="C120" s="113" t="s">
        <v>161</v>
      </c>
      <c r="D120" s="23">
        <f t="shared" si="1"/>
        <v>2611950</v>
      </c>
      <c r="E120" s="22">
        <v>2611950</v>
      </c>
      <c r="F120" s="44" t="s">
        <v>18</v>
      </c>
      <c r="G120" s="44" t="s">
        <v>18</v>
      </c>
    </row>
    <row r="121" spans="2:7" ht="126" customHeight="1" hidden="1">
      <c r="B121" s="127">
        <v>41036600</v>
      </c>
      <c r="C121" s="113" t="s">
        <v>198</v>
      </c>
      <c r="D121" s="23">
        <f t="shared" si="1"/>
        <v>0</v>
      </c>
      <c r="E121" s="44" t="s">
        <v>18</v>
      </c>
      <c r="F121" s="81"/>
      <c r="G121" s="44" t="s">
        <v>18</v>
      </c>
    </row>
    <row r="122" spans="2:7" ht="47.25" hidden="1">
      <c r="B122" s="127">
        <v>41037000</v>
      </c>
      <c r="C122" s="113" t="s">
        <v>200</v>
      </c>
      <c r="D122" s="23">
        <f t="shared" si="1"/>
        <v>0</v>
      </c>
      <c r="E122" s="22"/>
      <c r="F122" s="44" t="s">
        <v>18</v>
      </c>
      <c r="G122" s="44" t="s">
        <v>18</v>
      </c>
    </row>
    <row r="123" spans="2:7" ht="24" customHeight="1">
      <c r="B123" s="79">
        <v>50000000</v>
      </c>
      <c r="C123" s="105" t="s">
        <v>20</v>
      </c>
      <c r="D123" s="125">
        <f t="shared" si="1"/>
        <v>200000</v>
      </c>
      <c r="E123" s="44" t="s">
        <v>18</v>
      </c>
      <c r="F123" s="128">
        <f>F124</f>
        <v>200000</v>
      </c>
      <c r="G123" s="44" t="s">
        <v>18</v>
      </c>
    </row>
    <row r="124" spans="2:7" ht="54" customHeight="1">
      <c r="B124" s="80">
        <v>50110000</v>
      </c>
      <c r="C124" s="71" t="s">
        <v>106</v>
      </c>
      <c r="D124" s="23">
        <f t="shared" si="1"/>
        <v>200000</v>
      </c>
      <c r="E124" s="44" t="s">
        <v>18</v>
      </c>
      <c r="F124" s="81">
        <v>200000</v>
      </c>
      <c r="G124" s="44" t="s">
        <v>18</v>
      </c>
    </row>
    <row r="125" spans="2:7" s="26" customFormat="1" ht="25.5" customHeight="1" thickBot="1">
      <c r="B125" s="106"/>
      <c r="C125" s="107" t="s">
        <v>160</v>
      </c>
      <c r="D125" s="116">
        <f t="shared" si="1"/>
        <v>5428258549</v>
      </c>
      <c r="E125" s="117">
        <f>E13+E55+E97+E106</f>
        <v>5288188190</v>
      </c>
      <c r="F125" s="117">
        <f>F55+F97+F123+F106+F13</f>
        <v>140070359</v>
      </c>
      <c r="G125" s="117">
        <f>G55+G97</f>
        <v>21373200</v>
      </c>
    </row>
    <row r="126" ht="13.5" customHeight="1"/>
    <row r="127" ht="18.75">
      <c r="B127" s="110"/>
    </row>
    <row r="128" spans="2:6" ht="26.25">
      <c r="B128" s="120" t="s">
        <v>149</v>
      </c>
      <c r="C128" s="121"/>
      <c r="D128" s="121"/>
      <c r="E128" s="121"/>
      <c r="F128" s="120" t="s">
        <v>203</v>
      </c>
    </row>
    <row r="129" ht="12.75">
      <c r="F129" s="108"/>
    </row>
    <row r="130" ht="12.75">
      <c r="F130" s="108"/>
    </row>
    <row r="131" ht="12.75">
      <c r="F131" s="108"/>
    </row>
    <row r="132" ht="12.75">
      <c r="F132" s="108"/>
    </row>
    <row r="133" ht="12.75">
      <c r="F133" s="108"/>
    </row>
    <row r="134" spans="5:6" ht="12.75">
      <c r="E134" s="4"/>
      <c r="F134" s="108"/>
    </row>
    <row r="135" ht="12.75">
      <c r="F135" s="108"/>
    </row>
    <row r="136" ht="12.75">
      <c r="F136" s="108"/>
    </row>
    <row r="137" ht="12.75">
      <c r="F137" s="108"/>
    </row>
    <row r="138" ht="12.75">
      <c r="F138" s="108"/>
    </row>
    <row r="139" ht="12.75">
      <c r="F139" s="108"/>
    </row>
    <row r="140" ht="12.75">
      <c r="F140" s="108"/>
    </row>
    <row r="141" ht="12.75">
      <c r="F141" s="108"/>
    </row>
    <row r="142" ht="12.75">
      <c r="F142" s="108"/>
    </row>
    <row r="143" ht="12.75">
      <c r="F143" s="108"/>
    </row>
    <row r="144" ht="12.75">
      <c r="F144" s="108"/>
    </row>
    <row r="145" ht="12.75">
      <c r="F145" s="108"/>
    </row>
    <row r="146" ht="12.75">
      <c r="F146" s="108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1.1811023622047245" right="0.15748031496062992" top="0.5905511811023623" bottom="0.4330708661417323" header="0.4330708661417323" footer="0.3937007874015748"/>
  <pageSetup fitToHeight="4" fitToWidth="1" horizontalDpi="600" verticalDpi="600" orientation="portrait" paperSize="9" scale="6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3" t="s">
        <v>79</v>
      </c>
      <c r="B3" s="133"/>
      <c r="C3" s="133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46" t="s">
        <v>50</v>
      </c>
      <c r="B5" s="149" t="s">
        <v>31</v>
      </c>
      <c r="C5" s="142" t="s">
        <v>16</v>
      </c>
      <c r="D5" s="35"/>
    </row>
    <row r="6" spans="1:4" s="11" customFormat="1" ht="12" customHeight="1">
      <c r="A6" s="147"/>
      <c r="B6" s="150"/>
      <c r="C6" s="143"/>
      <c r="D6" s="35"/>
    </row>
    <row r="7" spans="1:3" s="19" customFormat="1" ht="15.75" customHeight="1">
      <c r="A7" s="148"/>
      <c r="B7" s="151"/>
      <c r="C7" s="144"/>
    </row>
    <row r="8" spans="1:3" ht="21" customHeight="1">
      <c r="A8" s="47"/>
      <c r="B8" s="62" t="s">
        <v>25</v>
      </c>
      <c r="C8" s="45">
        <f>C9+C14+C15</f>
        <v>1808335000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1785400000</v>
      </c>
    </row>
    <row r="10" spans="1:3" s="15" customFormat="1" ht="16.5" customHeight="1">
      <c r="A10" s="14">
        <v>11010100</v>
      </c>
      <c r="B10" s="8"/>
      <c r="C10" s="30">
        <f>'Додаток № 1'!E16</f>
        <v>1629200000</v>
      </c>
    </row>
    <row r="11" spans="1:3" s="15" customFormat="1" ht="16.5" customHeight="1">
      <c r="A11" s="14">
        <v>11010200</v>
      </c>
      <c r="B11" s="8"/>
      <c r="C11" s="30">
        <f>'Додаток № 1'!E17</f>
        <v>95000000</v>
      </c>
    </row>
    <row r="12" spans="1:3" s="15" customFormat="1" ht="16.5" customHeight="1">
      <c r="A12" s="14">
        <v>11010400</v>
      </c>
      <c r="B12" s="8"/>
      <c r="C12" s="30">
        <f>'Додаток № 1'!E18</f>
        <v>31200000</v>
      </c>
    </row>
    <row r="13" spans="1:3" s="15" customFormat="1" ht="16.5" customHeight="1">
      <c r="A13" s="14">
        <v>11010500</v>
      </c>
      <c r="B13" s="8"/>
      <c r="C13" s="30">
        <f>'Додаток № 1'!E19</f>
        <v>30000000</v>
      </c>
    </row>
    <row r="14" spans="1:3" s="15" customFormat="1" ht="20.25" customHeight="1">
      <c r="A14" s="55">
        <v>22010300</v>
      </c>
      <c r="B14" s="56" t="s">
        <v>108</v>
      </c>
      <c r="C14" s="53">
        <f>'Додаток № 1'!E68</f>
        <v>13910000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9025000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1'!E74</f>
        <v>485000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1'!E77</f>
        <v>8540000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12300000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126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120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121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1'!E36</f>
        <v>4000000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1'!E44</f>
        <v>340000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1'!E57</f>
        <v>8400000</v>
      </c>
    </row>
    <row r="35" spans="1:3" s="15" customFormat="1" ht="24" customHeight="1">
      <c r="A35" s="55">
        <v>21050000</v>
      </c>
      <c r="B35" s="56" t="s">
        <v>96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1'!E61</f>
        <v>135000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1'!E63</f>
        <v>80000</v>
      </c>
    </row>
    <row r="39" spans="1:3" s="15" customFormat="1" ht="25.5">
      <c r="A39" s="55">
        <v>22080400</v>
      </c>
      <c r="B39" s="56" t="s">
        <v>77</v>
      </c>
      <c r="C39" s="53">
        <f>'Додаток № 1'!E72</f>
        <v>17900000</v>
      </c>
    </row>
    <row r="40" spans="1:3" s="15" customFormat="1" ht="25.5">
      <c r="A40" s="55">
        <v>24030000</v>
      </c>
      <c r="B40" s="56" t="s">
        <v>27</v>
      </c>
      <c r="C40" s="53">
        <f>'Додаток № 1'!E79</f>
        <v>10000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1'!E81</f>
        <v>1450000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1'!E100</f>
        <v>127000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1'!E101</f>
        <v>14000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132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129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146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130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147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148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1'!E111</f>
        <v>638222571</v>
      </c>
    </row>
    <row r="58" spans="1:3" s="15" customFormat="1" ht="36">
      <c r="A58" s="18">
        <v>41030800</v>
      </c>
      <c r="B58" s="64" t="s">
        <v>75</v>
      </c>
      <c r="C58" s="30">
        <f>'Додаток № 1'!E112</f>
        <v>430369798</v>
      </c>
    </row>
    <row r="59" spans="1:3" s="15" customFormat="1" ht="60">
      <c r="A59" s="18">
        <v>41030900</v>
      </c>
      <c r="B59" s="64" t="s">
        <v>74</v>
      </c>
      <c r="C59" s="30">
        <f>'Додаток № 1'!E113</f>
        <v>0</v>
      </c>
    </row>
    <row r="60" spans="1:3" s="15" customFormat="1" ht="24">
      <c r="A60" s="18">
        <v>41031000</v>
      </c>
      <c r="B60" s="20" t="s">
        <v>44</v>
      </c>
      <c r="C60" s="30">
        <f>'Додаток № 1'!E114</f>
        <v>446856</v>
      </c>
    </row>
    <row r="61" spans="1:3" s="15" customFormat="1" ht="31.5" customHeight="1" hidden="1">
      <c r="A61" s="18">
        <v>41032700</v>
      </c>
      <c r="B61" s="85" t="s">
        <v>109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131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1'!E120</f>
        <v>2611950</v>
      </c>
    </row>
    <row r="67" spans="1:3" s="15" customFormat="1" ht="15.75" customHeight="1">
      <c r="A67" s="18">
        <v>41037800</v>
      </c>
      <c r="B67" s="98" t="s">
        <v>135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115</v>
      </c>
      <c r="C71" s="95" t="e">
        <f>SUM(C72:C74)</f>
        <v>#REF!</v>
      </c>
    </row>
    <row r="72" spans="1:3" ht="18.75" customHeight="1">
      <c r="A72" s="68">
        <v>12020100</v>
      </c>
      <c r="B72" s="63" t="s">
        <v>116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117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118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87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88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139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119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136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137</v>
      </c>
      <c r="C81" s="30" t="str">
        <f>'Додаток № 1'!F34</f>
        <v>х</v>
      </c>
    </row>
    <row r="82" spans="1:3" s="15" customFormat="1" ht="22.5" customHeight="1">
      <c r="A82" s="80">
        <v>18010200</v>
      </c>
      <c r="B82" s="94" t="s">
        <v>138</v>
      </c>
      <c r="C82" s="30" t="str">
        <f>'Додаток № 1'!F35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127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128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92</v>
      </c>
      <c r="C87" s="30" t="str">
        <f>'Додаток № 1'!F48</f>
        <v>х</v>
      </c>
    </row>
    <row r="88" spans="1:3" s="15" customFormat="1" ht="21" customHeight="1">
      <c r="A88" s="14">
        <v>18050400</v>
      </c>
      <c r="B88" s="63" t="s">
        <v>93</v>
      </c>
      <c r="C88" s="30" t="str">
        <f>'Додаток № 1'!F49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1'!F58</f>
        <v>60000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1'!F82</f>
        <v>660000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1'!F85</f>
        <v>13200</v>
      </c>
    </row>
    <row r="93" spans="1:3" s="15" customFormat="1" ht="25.5">
      <c r="A93" s="55">
        <v>24110900</v>
      </c>
      <c r="B93" s="56" t="s">
        <v>70</v>
      </c>
      <c r="C93" s="30">
        <f>'Додаток № 1'!F86</f>
        <v>1971</v>
      </c>
    </row>
    <row r="94" spans="1:3" s="15" customFormat="1" ht="12.75">
      <c r="A94" s="55">
        <v>25000000</v>
      </c>
      <c r="B94" s="56" t="s">
        <v>29</v>
      </c>
      <c r="C94" s="30">
        <f>C95+C100</f>
        <v>90595188</v>
      </c>
    </row>
    <row r="95" spans="1:3" s="15" customFormat="1" ht="14.25">
      <c r="A95" s="55">
        <v>25010000</v>
      </c>
      <c r="B95" s="96" t="s">
        <v>99</v>
      </c>
      <c r="C95" s="30">
        <f>SUM(C96:C99)</f>
        <v>89528143</v>
      </c>
    </row>
    <row r="96" spans="1:3" s="15" customFormat="1" ht="15">
      <c r="A96" s="14">
        <v>25010100</v>
      </c>
      <c r="B96" s="73" t="s">
        <v>100</v>
      </c>
      <c r="C96" s="30">
        <f>'Додаток № 1'!F90</f>
        <v>78711197</v>
      </c>
    </row>
    <row r="97" spans="1:3" s="15" customFormat="1" ht="15">
      <c r="A97" s="14">
        <v>25010200</v>
      </c>
      <c r="B97" s="73" t="s">
        <v>101</v>
      </c>
      <c r="C97" s="30">
        <f>'Додаток № 1'!F91</f>
        <v>55000</v>
      </c>
    </row>
    <row r="98" spans="1:3" s="15" customFormat="1" ht="15">
      <c r="A98" s="14">
        <v>25010300</v>
      </c>
      <c r="B98" s="73" t="s">
        <v>62</v>
      </c>
      <c r="C98" s="30">
        <f>'Додаток № 1'!F92</f>
        <v>10604822</v>
      </c>
    </row>
    <row r="99" spans="1:3" s="15" customFormat="1" ht="15">
      <c r="A99" s="14">
        <v>25010400</v>
      </c>
      <c r="B99" s="73" t="s">
        <v>114</v>
      </c>
      <c r="C99" s="30">
        <f>'Додаток № 1'!F93</f>
        <v>157124</v>
      </c>
    </row>
    <row r="100" spans="1:3" s="15" customFormat="1" ht="14.25">
      <c r="A100" s="55">
        <v>25020000</v>
      </c>
      <c r="B100" s="96" t="s">
        <v>63</v>
      </c>
      <c r="C100" s="30">
        <f>C101+C102</f>
        <v>1067045</v>
      </c>
    </row>
    <row r="101" spans="1:3" s="15" customFormat="1" ht="15">
      <c r="A101" s="14">
        <v>25020100</v>
      </c>
      <c r="B101" s="73" t="s">
        <v>102</v>
      </c>
      <c r="C101" s="30">
        <f>'Додаток № 1'!F95</f>
        <v>0</v>
      </c>
    </row>
    <row r="102" spans="1:3" s="15" customFormat="1" ht="30">
      <c r="A102" s="14">
        <v>25020200</v>
      </c>
      <c r="B102" s="73" t="s">
        <v>107</v>
      </c>
      <c r="C102" s="30">
        <f>'Додаток № 1'!F96</f>
        <v>1067045</v>
      </c>
    </row>
    <row r="103" spans="1:3" s="15" customFormat="1" ht="14.25">
      <c r="A103" s="66">
        <v>19010000</v>
      </c>
      <c r="B103" s="90" t="s">
        <v>94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110</v>
      </c>
      <c r="C104" s="30">
        <f>'Додаток № 1'!F52</f>
        <v>9530000</v>
      </c>
    </row>
    <row r="105" spans="1:3" s="15" customFormat="1" ht="15">
      <c r="A105" s="68">
        <v>19010200</v>
      </c>
      <c r="B105" s="92" t="s">
        <v>111</v>
      </c>
      <c r="C105" s="30">
        <f>'Додаток № 1'!F53</f>
        <v>2410000</v>
      </c>
    </row>
    <row r="106" spans="1:3" s="15" customFormat="1" ht="30">
      <c r="A106" s="68">
        <v>19010300</v>
      </c>
      <c r="B106" s="92" t="s">
        <v>112</v>
      </c>
      <c r="C106" s="30">
        <f>'Додаток № 1'!F54</f>
        <v>10300000</v>
      </c>
    </row>
    <row r="107" spans="1:3" s="15" customFormat="1" ht="15">
      <c r="A107" s="68">
        <v>19010500</v>
      </c>
      <c r="B107" s="92" t="s">
        <v>113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122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123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124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125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1'!F102</f>
        <v>2800000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1'!F104</f>
        <v>3500000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1'!F112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140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133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45"/>
      <c r="B134" s="145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2016-06-29T07:30:12Z</cp:lastPrinted>
  <dcterms:created xsi:type="dcterms:W3CDTF">2001-11-27T14:55:16Z</dcterms:created>
  <dcterms:modified xsi:type="dcterms:W3CDTF">2016-07-06T07:29:49Z</dcterms:modified>
  <cp:category/>
  <cp:version/>
  <cp:contentType/>
  <cp:contentStatus/>
</cp:coreProperties>
</file>