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141" yWindow="64711" windowWidth="11220" windowHeight="5880" activeTab="0"/>
  </bookViews>
  <sheets>
    <sheet name="лист" sheetId="1" r:id="rId1"/>
  </sheets>
  <externalReferences>
    <externalReference r:id="rId4"/>
  </externalReferences>
  <definedNames>
    <definedName name="_xlnm.Print_Area" localSheetId="0">'лист'!$A$1:$F$25</definedName>
  </definedNames>
  <calcPr fullCalcOnLoad="1"/>
</workbook>
</file>

<file path=xl/sharedStrings.xml><?xml version="1.0" encoding="utf-8"?>
<sst xmlns="http://schemas.openxmlformats.org/spreadsheetml/2006/main" count="34" uniqueCount="32">
  <si>
    <t>Код</t>
  </si>
  <si>
    <t>Середньострокові зобов'язання</t>
  </si>
  <si>
    <t>Фінансування за борговими операціями</t>
  </si>
  <si>
    <t>Запозичення</t>
  </si>
  <si>
    <t>Внутрішні запозичення</t>
  </si>
  <si>
    <t>Погашення</t>
  </si>
  <si>
    <t>Фінансування за активними операціями</t>
  </si>
  <si>
    <t>На початок періоду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</si>
  <si>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</si>
  <si>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</si>
  <si>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</si>
  <si>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Загальний фонд</t>
  </si>
  <si>
    <t>Спеціальний фонд</t>
  </si>
  <si>
    <t>Всього за типом боргового зобов'язання</t>
  </si>
  <si>
    <t>до рішення міської ради</t>
  </si>
  <si>
    <t>відшкодув.лісогосп.</t>
  </si>
  <si>
    <t>транспорт</t>
  </si>
  <si>
    <t>патенти АЗС</t>
  </si>
  <si>
    <t>б-т розвитку</t>
  </si>
  <si>
    <t>Внутрішні зобов'язання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</si>
  <si>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</si>
  <si>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</si>
  <si>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Секретар міської ради</t>
  </si>
  <si>
    <t>Зміни обсягів бюджетних коштів</t>
  </si>
  <si>
    <t>Додаток 2</t>
  </si>
  <si>
    <t>Найменування згідно з класифікацією фінансування бюджету</t>
  </si>
  <si>
    <t>Всього</t>
  </si>
  <si>
    <t>в т.ч. бюджет розвитку</t>
  </si>
  <si>
    <t>Фінансування бюджету міста на 2016 рік</t>
  </si>
  <si>
    <t>Р.О.Пидорич</t>
  </si>
  <si>
    <t xml:space="preserve"> грн.</t>
  </si>
  <si>
    <t>26.10.2016 №40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</si>
</sst>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00_р_."/>
    <numFmt numFmtId="183" formatCode="#,##0.00_р_."/>
    <numFmt numFmtId="184" formatCode="#,##0.0_р_."/>
    <numFmt numFmtId="185" formatCode="#,##0_р_."/>
  </numFmts>
  <fonts count="46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18"/>
      <name val="Arial Cyr"/>
      <family val="2"/>
    </font>
    <font>
      <i/>
      <sz val="10"/>
      <color indexed="10"/>
      <name val="Arial Cyr"/>
      <family val="2"/>
    </font>
    <font>
      <b/>
      <sz val="16"/>
      <name val="Arial Cyr"/>
      <family val="0"/>
    </font>
    <font>
      <sz val="20"/>
      <name val="Times New Roman"/>
      <family val="1"/>
    </font>
    <font>
      <sz val="2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185" fontId="1" fillId="0" borderId="10" xfId="0" applyNumberFormat="1" applyFont="1" applyBorder="1" applyAlignment="1">
      <alignment horizontal="center"/>
    </xf>
    <xf numFmtId="185" fontId="1" fillId="0" borderId="10" xfId="0" applyNumberFormat="1" applyFont="1" applyBorder="1" applyAlignment="1">
      <alignment horizontal="center"/>
    </xf>
    <xf numFmtId="185" fontId="0" fillId="0" borderId="0" xfId="0" applyNumberFormat="1" applyAlignment="1">
      <alignment/>
    </xf>
    <xf numFmtId="185" fontId="2" fillId="0" borderId="0" xfId="0" applyNumberFormat="1" applyFont="1" applyAlignment="1">
      <alignment/>
    </xf>
    <xf numFmtId="185" fontId="7" fillId="0" borderId="0" xfId="0" applyNumberFormat="1" applyFont="1" applyAlignment="1">
      <alignment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8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істо"/>
      <sheetName val="Місто (2)"/>
    </sheetNames>
    <sheetDataSet>
      <sheetData sheetId="0">
        <row r="642">
          <cell r="O642">
            <v>1264618614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zoomScale="75" zoomScaleNormal="75" zoomScaleSheetLayoutView="75" workbookViewId="0" topLeftCell="A1">
      <selection activeCell="D4" sqref="D4"/>
    </sheetView>
  </sheetViews>
  <sheetFormatPr defaultColWidth="9.00390625" defaultRowHeight="12.75"/>
  <cols>
    <col min="1" max="1" width="11.625" style="0" customWidth="1"/>
    <col min="2" max="2" width="40.25390625" style="0" customWidth="1"/>
    <col min="3" max="3" width="17.00390625" style="0" customWidth="1"/>
    <col min="4" max="4" width="16.625" style="0" customWidth="1"/>
    <col min="5" max="5" width="16.875" style="0" customWidth="1"/>
    <col min="6" max="6" width="18.625" style="0" customWidth="1"/>
    <col min="7" max="7" width="14.00390625" style="0" customWidth="1"/>
    <col min="8" max="8" width="16.75390625" style="0" customWidth="1"/>
    <col min="9" max="9" width="16.00390625" style="0" customWidth="1"/>
    <col min="10" max="10" width="16.00390625" style="0" bestFit="1" customWidth="1"/>
    <col min="11" max="11" width="15.25390625" style="0" customWidth="1"/>
  </cols>
  <sheetData>
    <row r="1" spans="1:7" ht="33" customHeight="1">
      <c r="A1" s="26"/>
      <c r="B1" s="26"/>
      <c r="D1" s="28" t="s">
        <v>24</v>
      </c>
      <c r="G1" s="6"/>
    </row>
    <row r="2" spans="1:7" ht="26.25">
      <c r="A2" s="26"/>
      <c r="B2" s="26"/>
      <c r="D2" s="28" t="s">
        <v>14</v>
      </c>
      <c r="G2" s="6"/>
    </row>
    <row r="3" spans="1:7" ht="35.25" customHeight="1">
      <c r="A3" s="26"/>
      <c r="B3" s="26"/>
      <c r="D3" s="43" t="s">
        <v>31</v>
      </c>
      <c r="G3" s="6"/>
    </row>
    <row r="4" ht="23.25">
      <c r="F4" s="18"/>
    </row>
    <row r="5" spans="1:6" ht="29.25" customHeight="1">
      <c r="A5" s="34" t="s">
        <v>28</v>
      </c>
      <c r="B5" s="34"/>
      <c r="C5" s="34"/>
      <c r="D5" s="34"/>
      <c r="E5" s="34"/>
      <c r="F5" s="34"/>
    </row>
    <row r="6" spans="4:6" ht="12.75">
      <c r="D6" s="1"/>
      <c r="E6" s="1"/>
      <c r="F6" s="1" t="s">
        <v>30</v>
      </c>
    </row>
    <row r="7" spans="1:6" ht="17.25" customHeight="1">
      <c r="A7" s="38" t="s">
        <v>0</v>
      </c>
      <c r="B7" s="40" t="s">
        <v>25</v>
      </c>
      <c r="C7" s="41" t="s">
        <v>26</v>
      </c>
      <c r="D7" s="41" t="s">
        <v>11</v>
      </c>
      <c r="E7" s="35" t="s">
        <v>12</v>
      </c>
      <c r="F7" s="36"/>
    </row>
    <row r="8" spans="1:6" ht="39.75" customHeight="1">
      <c r="A8" s="39"/>
      <c r="B8" s="40"/>
      <c r="C8" s="42"/>
      <c r="D8" s="42"/>
      <c r="E8" s="25" t="s">
        <v>26</v>
      </c>
      <c r="F8" s="27" t="s">
        <v>27</v>
      </c>
    </row>
    <row r="9" spans="1:6" s="3" customFormat="1" ht="15">
      <c r="A9" s="4"/>
      <c r="B9" s="33" t="s">
        <v>20</v>
      </c>
      <c r="C9" s="20">
        <f>D9+E9</f>
        <v>471781806</v>
      </c>
      <c r="D9" s="20">
        <f>D10+D17</f>
        <v>-789899298</v>
      </c>
      <c r="E9" s="21">
        <f>E10+E17</f>
        <v>1261681104</v>
      </c>
      <c r="F9" s="21">
        <f>F10+F17</f>
        <v>1238095414</v>
      </c>
    </row>
    <row r="10" spans="1:6" s="3" customFormat="1" ht="12.75" hidden="1">
      <c r="A10" s="4">
        <v>400000</v>
      </c>
      <c r="B10" s="14" t="s">
        <v>2</v>
      </c>
      <c r="C10" s="20"/>
      <c r="D10" s="20"/>
      <c r="E10" s="21">
        <f>E11-(-E14)</f>
        <v>0</v>
      </c>
      <c r="F10" s="21">
        <f>F11-(-F14)</f>
        <v>0</v>
      </c>
    </row>
    <row r="11" spans="1:6" s="3" customFormat="1" ht="12.75" hidden="1">
      <c r="A11" s="4">
        <v>401000</v>
      </c>
      <c r="B11" s="14" t="s">
        <v>3</v>
      </c>
      <c r="C11" s="20"/>
      <c r="D11" s="20"/>
      <c r="E11" s="21">
        <f>E12</f>
        <v>0</v>
      </c>
      <c r="F11" s="21">
        <f>F12</f>
        <v>0</v>
      </c>
    </row>
    <row r="12" spans="1:6" s="3" customFormat="1" ht="12.75" hidden="1">
      <c r="A12" s="4">
        <v>401100</v>
      </c>
      <c r="B12" s="5" t="s">
        <v>4</v>
      </c>
      <c r="C12" s="20"/>
      <c r="D12" s="20"/>
      <c r="E12" s="21"/>
      <c r="F12" s="21">
        <f>F13</f>
        <v>0</v>
      </c>
    </row>
    <row r="13" spans="1:6" s="3" customFormat="1" ht="12.75" hidden="1">
      <c r="A13" s="4">
        <v>401102</v>
      </c>
      <c r="B13" s="5" t="s">
        <v>1</v>
      </c>
      <c r="C13" s="20"/>
      <c r="D13" s="20"/>
      <c r="E13" s="21">
        <f>F13</f>
        <v>0</v>
      </c>
      <c r="F13" s="21"/>
    </row>
    <row r="14" spans="1:6" s="3" customFormat="1" ht="12.75" hidden="1">
      <c r="A14" s="4">
        <v>402000</v>
      </c>
      <c r="B14" s="19" t="s">
        <v>5</v>
      </c>
      <c r="C14" s="20"/>
      <c r="D14" s="20"/>
      <c r="E14" s="21">
        <f>E15</f>
        <v>0</v>
      </c>
      <c r="F14" s="21">
        <f>F15</f>
        <v>0</v>
      </c>
    </row>
    <row r="15" spans="1:6" s="3" customFormat="1" ht="12.75" hidden="1">
      <c r="A15" s="4">
        <v>402100</v>
      </c>
      <c r="B15" s="5" t="s">
        <v>19</v>
      </c>
      <c r="C15" s="20"/>
      <c r="D15" s="20"/>
      <c r="E15" s="21">
        <f>E16</f>
        <v>0</v>
      </c>
      <c r="F15" s="21">
        <f>F16</f>
        <v>0</v>
      </c>
    </row>
    <row r="16" spans="1:6" s="3" customFormat="1" ht="12.75" hidden="1">
      <c r="A16" s="4">
        <v>402102</v>
      </c>
      <c r="B16" s="5" t="s">
        <v>1</v>
      </c>
      <c r="C16" s="20"/>
      <c r="D16" s="20"/>
      <c r="E16" s="21"/>
      <c r="F16" s="21"/>
    </row>
    <row r="17" spans="1:6" s="2" customFormat="1" ht="27" customHeight="1">
      <c r="A17" s="4">
        <v>600000</v>
      </c>
      <c r="B17" s="11" t="s">
        <v>6</v>
      </c>
      <c r="C17" s="20">
        <f>D17+E17</f>
        <v>471781806</v>
      </c>
      <c r="D17" s="20">
        <f>D18+D23</f>
        <v>-789899298</v>
      </c>
      <c r="E17" s="21">
        <f>E18+E23</f>
        <v>1261681104</v>
      </c>
      <c r="F17" s="21">
        <f>F18+F23</f>
        <v>1238095414</v>
      </c>
    </row>
    <row r="18" spans="1:6" s="3" customFormat="1" ht="12.75">
      <c r="A18" s="8">
        <v>602000</v>
      </c>
      <c r="B18" s="9" t="s">
        <v>23</v>
      </c>
      <c r="C18" s="20">
        <f>D18+E18</f>
        <v>471781806</v>
      </c>
      <c r="D18" s="20">
        <f>D19-D20+D21+D22</f>
        <v>-789899298</v>
      </c>
      <c r="E18" s="21">
        <f>E19-E20+E21+E22</f>
        <v>1261681104</v>
      </c>
      <c r="F18" s="21">
        <f>F19-F20+F21+F22</f>
        <v>1238095414</v>
      </c>
    </row>
    <row r="19" spans="1:11" s="3" customFormat="1" ht="12.75">
      <c r="A19" s="10">
        <v>602100</v>
      </c>
      <c r="B19" s="7" t="s">
        <v>7</v>
      </c>
      <c r="C19" s="20">
        <f>D19+E19</f>
        <v>475239121</v>
      </c>
      <c r="D19" s="20">
        <v>450642889</v>
      </c>
      <c r="E19" s="21">
        <v>24596232</v>
      </c>
      <c r="F19" s="21">
        <v>239530</v>
      </c>
      <c r="G19" s="23"/>
      <c r="H19" s="23">
        <f>C19-C20</f>
        <v>471781806</v>
      </c>
      <c r="I19" s="23">
        <f>D19-D20</f>
        <v>447956586</v>
      </c>
      <c r="J19" s="23">
        <f>E19-E20</f>
        <v>23825220</v>
      </c>
      <c r="K19" s="23">
        <f>F19-F20</f>
        <v>239530</v>
      </c>
    </row>
    <row r="20" spans="1:7" s="3" customFormat="1" ht="12.75">
      <c r="A20" s="10">
        <v>602200</v>
      </c>
      <c r="B20" s="7" t="s">
        <v>8</v>
      </c>
      <c r="C20" s="20">
        <f>D20+E20</f>
        <v>3457315</v>
      </c>
      <c r="D20" s="20">
        <f>D19-442074841+7559335+2181527-5120000-7248877+514071+629804-298873+87957+1898968-219957+4750-62001-549960-1913721-418000-125370-54398+418000-165000-3000000</f>
        <v>2686303</v>
      </c>
      <c r="E20" s="20">
        <f>E19-918457-22906763</f>
        <v>771012</v>
      </c>
      <c r="F20" s="21">
        <v>0</v>
      </c>
      <c r="G20" s="24">
        <f>D20-2000000</f>
        <v>686303</v>
      </c>
    </row>
    <row r="21" spans="1:6" s="3" customFormat="1" ht="18" customHeight="1">
      <c r="A21" s="10">
        <v>602300</v>
      </c>
      <c r="B21" s="7" t="s">
        <v>9</v>
      </c>
      <c r="C21" s="20"/>
      <c r="D21" s="20"/>
      <c r="E21" s="21"/>
      <c r="F21" s="21"/>
    </row>
    <row r="22" spans="1:6" s="3" customFormat="1" ht="38.25">
      <c r="A22" s="10">
        <v>602400</v>
      </c>
      <c r="B22" s="7" t="s">
        <v>21</v>
      </c>
      <c r="C22" s="20">
        <f>D22+E22</f>
        <v>0</v>
      </c>
      <c r="D22" s="20">
        <f>-'[1]Місто'!$O$642+21373200+239530+5000000+150000</f>
        <v>-1237855884</v>
      </c>
      <c r="E22" s="20">
        <f>'[1]Місто'!$O$642-21373200-239530-5000000-150000</f>
        <v>1237855884</v>
      </c>
      <c r="F22" s="20">
        <f>'[1]Місто'!$O$642-21373200-239530-5000000-150000</f>
        <v>1237855884</v>
      </c>
    </row>
    <row r="23" spans="1:6" s="3" customFormat="1" ht="32.25" customHeight="1" hidden="1">
      <c r="A23" s="8">
        <v>603000</v>
      </c>
      <c r="B23" s="9" t="s">
        <v>10</v>
      </c>
      <c r="C23" s="20"/>
      <c r="D23" s="20"/>
      <c r="E23" s="21"/>
      <c r="F23" s="21"/>
    </row>
    <row r="24" spans="1:6" s="2" customFormat="1" ht="30">
      <c r="A24" s="12"/>
      <c r="B24" s="13" t="s">
        <v>13</v>
      </c>
      <c r="C24" s="20">
        <f>D24+E24</f>
        <v>471781806</v>
      </c>
      <c r="D24" s="20">
        <f>D17</f>
        <v>-789899298</v>
      </c>
      <c r="E24" s="21">
        <f>E9</f>
        <v>1261681104</v>
      </c>
      <c r="F24" s="21">
        <f>F9</f>
        <v>1238095414</v>
      </c>
    </row>
    <row r="25" spans="1:17" s="15" customFormat="1" ht="75.75" customHeight="1">
      <c r="A25" s="37" t="s">
        <v>22</v>
      </c>
      <c r="B25" s="37"/>
      <c r="C25" s="29"/>
      <c r="D25" s="30"/>
      <c r="E25" s="31" t="s">
        <v>29</v>
      </c>
      <c r="F25" s="32"/>
      <c r="G25" s="16"/>
      <c r="H25" s="16"/>
      <c r="I25" s="16"/>
      <c r="J25" s="16"/>
      <c r="K25" s="16"/>
      <c r="L25" s="16"/>
      <c r="M25" s="16"/>
      <c r="N25" s="16"/>
      <c r="O25" s="16"/>
      <c r="P25" s="17"/>
      <c r="Q25" s="17"/>
    </row>
    <row r="26" ht="12.75" hidden="1"/>
    <row r="27" ht="12.75" hidden="1"/>
    <row r="28" spans="2:4" ht="12.75" hidden="1">
      <c r="B28">
        <v>782572</v>
      </c>
      <c r="D28" t="s">
        <v>15</v>
      </c>
    </row>
    <row r="29" spans="2:4" ht="12.75" hidden="1">
      <c r="B29">
        <v>1663928</v>
      </c>
      <c r="D29" t="s">
        <v>16</v>
      </c>
    </row>
    <row r="30" spans="2:4" ht="12.75" hidden="1">
      <c r="B30">
        <v>168302</v>
      </c>
      <c r="D30" t="s">
        <v>17</v>
      </c>
    </row>
    <row r="31" spans="2:4" ht="12.75" hidden="1">
      <c r="B31">
        <v>21545274</v>
      </c>
      <c r="D31" t="s">
        <v>18</v>
      </c>
    </row>
    <row r="32" ht="12.75" hidden="1"/>
    <row r="33" ht="12.75" hidden="1"/>
    <row r="37" spans="4:6" ht="12.75">
      <c r="D37" s="22"/>
      <c r="E37" s="22"/>
      <c r="F37" s="22"/>
    </row>
  </sheetData>
  <sheetProtection/>
  <mergeCells count="7">
    <mergeCell ref="A5:F5"/>
    <mergeCell ref="E7:F7"/>
    <mergeCell ref="A25:B25"/>
    <mergeCell ref="A7:A8"/>
    <mergeCell ref="B7:B8"/>
    <mergeCell ref="D7:D8"/>
    <mergeCell ref="C7:C8"/>
  </mergeCells>
  <printOptions/>
  <pageMargins left="1.95" right="0.2755905511811024" top="1.062992125984252" bottom="0.35433070866141736" header="0.5118110236220472" footer="0.35433070866141736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user</cp:lastModifiedBy>
  <cp:lastPrinted>2016-10-28T09:56:18Z</cp:lastPrinted>
  <dcterms:created xsi:type="dcterms:W3CDTF">2003-01-23T07:32:15Z</dcterms:created>
  <dcterms:modified xsi:type="dcterms:W3CDTF">2016-11-02T10:19:24Z</dcterms:modified>
  <cp:category/>
  <cp:version/>
  <cp:contentType/>
  <cp:contentStatus/>
</cp:coreProperties>
</file>