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1340" windowHeight="6030" activeTab="0"/>
  </bookViews>
  <sheets>
    <sheet name="Город" sheetId="1" r:id="rId1"/>
    <sheet name="Л" sheetId="2" r:id="rId2"/>
    <sheet name="Х" sheetId="3" r:id="rId3"/>
    <sheet name="О" sheetId="4" r:id="rId4"/>
    <sheet name="Ж" sheetId="5" r:id="rId5"/>
    <sheet name="Ш" sheetId="6" r:id="rId6"/>
    <sheet name="З" sheetId="7" r:id="rId7"/>
    <sheet name="К" sheetId="8" r:id="rId8"/>
  </sheets>
  <definedNames>
    <definedName name="_xlnm.Print_Titles" localSheetId="0">'Город'!$10:$12</definedName>
    <definedName name="_xlnm.Print_Titles" localSheetId="4">'Ж'!$10:$12</definedName>
    <definedName name="_xlnm.Print_Titles" localSheetId="6">'З'!$31:$33</definedName>
    <definedName name="_xlnm.Print_Titles" localSheetId="7">'К'!$9:$11</definedName>
    <definedName name="_xlnm.Print_Titles" localSheetId="1">'Л'!$10:$12</definedName>
    <definedName name="_xlnm.Print_Titles" localSheetId="3">'О'!$10:$12</definedName>
    <definedName name="_xlnm.Print_Titles" localSheetId="2">'Х'!$10:$12</definedName>
    <definedName name="_xlnm.Print_Titles" localSheetId="5">'Ш'!$10:$12</definedName>
    <definedName name="_xlnm.Print_Area" localSheetId="0">'Город'!$A$1:$L$141</definedName>
    <definedName name="_xlnm.Print_Area" localSheetId="4">'Ж'!$A$1:$L$56</definedName>
    <definedName name="_xlnm.Print_Area" localSheetId="6">'З'!$A$1:$L$74</definedName>
    <definedName name="_xlnm.Print_Area" localSheetId="1">'Л'!$A$1:$L$66</definedName>
    <definedName name="_xlnm.Print_Area" localSheetId="3">'О'!$A$1:$L$68</definedName>
    <definedName name="_xlnm.Print_Area" localSheetId="2">'Х'!$A$1:$L$58</definedName>
    <definedName name="_xlnm.Print_Area" localSheetId="5">'Ш'!$A$1:$L$93</definedName>
  </definedNames>
  <calcPr fullCalcOnLoad="1"/>
</workbook>
</file>

<file path=xl/sharedStrings.xml><?xml version="1.0" encoding="utf-8"?>
<sst xmlns="http://schemas.openxmlformats.org/spreadsheetml/2006/main" count="733" uniqueCount="475">
  <si>
    <t>Центральна бібліотека для дорослих</t>
  </si>
  <si>
    <t>Центральна бібліотека для дітей</t>
  </si>
  <si>
    <t>Теплоенергія</t>
  </si>
  <si>
    <t>Цілісний майновий комплекс по вул.Куліковській, 27</t>
  </si>
  <si>
    <t>Група по господарському обліку</t>
  </si>
  <si>
    <t>КУ "Заводський районний фізкультурно-спортивний комплекс"</t>
  </si>
  <si>
    <t>Комплексна дитячо-юнацька спортивна школа "Локомотив"</t>
  </si>
  <si>
    <t>Комплексна дитячо-юнацька спортивна школа "Хвиля"</t>
  </si>
  <si>
    <t>СДЮЩОР Ю.Лагутіна</t>
  </si>
  <si>
    <t>Управління з питань фізичної культури, спорту та туризму міської ради (фінансова підтримка спортивних споруд)</t>
  </si>
  <si>
    <t>Запорізька міська дитяча лікарня № 2</t>
  </si>
  <si>
    <t>Загальноосвітня школа І ступеню № 57</t>
  </si>
  <si>
    <t>Дитяча лікарня № 1</t>
  </si>
  <si>
    <t>Запорізький навчально-вихований комплекс № 7 Запорізької міської ради Запорізької області</t>
  </si>
  <si>
    <t xml:space="preserve">Запорізька гімназія № 8 Запорізької міської ради Запорізької області  </t>
  </si>
  <si>
    <t>Запорізька загальноосвітня школа І-ІІІ ступенів № 14 Запорізької міської ради Запорізької області</t>
  </si>
  <si>
    <t>Запорізька загальноосвітня школа І-ІІІ ступенів № 17 Запорізької міської ради Запорізької області</t>
  </si>
  <si>
    <t>Запорізький навчально-виховний комплекс № 23 Запорізької міської ради Запорізької області</t>
  </si>
  <si>
    <t>Запорізька загальноосвітня школа І-ІІІ ступенів № 38 Запорізької міської ради Запорізької області</t>
  </si>
  <si>
    <t>Запорізький навчально-виховний комплекс технічного профілю Запорізької міської ради Запорізької області</t>
  </si>
  <si>
    <t>Запорізька загальноосвітня школа І-ІІІ ступенів № 80 Запорізької міської ради Запорізької області</t>
  </si>
  <si>
    <t>Запорізька загальноосвітня школа І-ІІІ ступенів № 83 Запорізької міської ради Запорізької області</t>
  </si>
  <si>
    <t>Запорізька загальноосвітня школа І-ІІІ ступенів № 84 Запорізької міської ради Запорізької області</t>
  </si>
  <si>
    <t>Запорізький навчально-виховний комплекс № 88 Запорізької міської ради Запорізької області</t>
  </si>
  <si>
    <t>Запорізька загальноосвітня школа І-ІІІ ступенів № 90 Запорізької міської ради Запорізької області</t>
  </si>
  <si>
    <t>Запорізька загальноосвітня школа І-ІІІ ступенів № 97 Запорізької міської ради Запорізької області</t>
  </si>
  <si>
    <t>Запорізький  навчально-виховний комплекс естетичного профілю № 103 Запорізької міської ради Запорізької області</t>
  </si>
  <si>
    <t>Запорізька гімназія № 107 Запорізької міської ради Запорізької області</t>
  </si>
  <si>
    <t>Запорізький навчально-виховний оздоровчий комплекс № 110 Запорізької міської ради Запорізької області</t>
  </si>
  <si>
    <t>Запорізька гімназія № 6 Запорізької міської ради Запорізької області</t>
  </si>
  <si>
    <t>Дошкільний навчальний заклад (ясла-садок) № 5 "Промінь"</t>
  </si>
  <si>
    <t>Дошкільний навчальний заклад № 101 "Снігуронька"</t>
  </si>
  <si>
    <t>Дошкільний навчальний заклад № 229 "Дніпряночка"</t>
  </si>
  <si>
    <t>Дошкільний навчальний заклад (ясла-садок) № 286 "Сунична галявина"</t>
  </si>
  <si>
    <t>Додаток 6.1</t>
  </si>
  <si>
    <t>Додаток 6.2.</t>
  </si>
  <si>
    <t>Додаток  6.3</t>
  </si>
  <si>
    <t>Додаток 6.4.</t>
  </si>
  <si>
    <t>Додаток 6.5</t>
  </si>
  <si>
    <t>Додаток 6.6</t>
  </si>
  <si>
    <t>Додаток 6.7</t>
  </si>
  <si>
    <t>Додаток 6.8.</t>
  </si>
  <si>
    <t>Дошкільний навчальний заклад (ясла-садок) № 18 "Бджілка"</t>
  </si>
  <si>
    <t>Дошкільний навчальний заклад (ясла-садок) № 42 "Сонечко"</t>
  </si>
  <si>
    <t>Управління з питань екології міської ради</t>
  </si>
  <si>
    <t>Дошкільний виховний заклад загального розвитку  № 273 "Пізнайко"</t>
  </si>
  <si>
    <t>Районний методичний кабінет</t>
  </si>
  <si>
    <t>Комунальна установа "Центральна клінічна лікарня № 4 Заводського району"</t>
  </si>
  <si>
    <t>Комунальна установа "Міська стоматологічна поліклініка № 6"</t>
  </si>
  <si>
    <t>Дитяча поліклініка № 3</t>
  </si>
  <si>
    <t>Міська лікарня № 8</t>
  </si>
  <si>
    <t>Пологовий будинок № 3</t>
  </si>
  <si>
    <t>Стоматологічна поліклініка № 5</t>
  </si>
  <si>
    <t>Дошкільний навчальний заклад комбінованого типу № 9 "Фіалка"</t>
  </si>
  <si>
    <t>Дошкільний навчальний заклад комбінованого типу № 19 "Вогник"</t>
  </si>
  <si>
    <t>Дошкільний навчальний заклад (ясла-садок) № 25 "Горобинка"</t>
  </si>
  <si>
    <t>Спеціальний дошкільний навчальний заклад (дитячий садок) № 36 "Дзвіночок"</t>
  </si>
  <si>
    <t>Дошкільний навчальний  заклад (ясла-садок) № 66 "Зміна"</t>
  </si>
  <si>
    <t>Дошкільний навчальний заклад (ясла-садок)№ 75 "Сонечко"</t>
  </si>
  <si>
    <t>Дошкільний навчальний заклад комбінованого типу № 81 "Бірюсинка"</t>
  </si>
  <si>
    <t>Дошкільний навчальний заклад № 231 "Малютка"</t>
  </si>
  <si>
    <t>Дошкільний навчальний заклад № 107  "Зоряний"</t>
  </si>
  <si>
    <t>Дошкільний навчальний заклад (ясла-садок) № 164 "Золотий ключик"</t>
  </si>
  <si>
    <t>Міська багатопрофільна клінічна лікарня № 9</t>
  </si>
  <si>
    <t>Жовтнева районна адміністрація Запорізької міської ради</t>
  </si>
  <si>
    <t>Управління праці та соціального захисту населення Жовтневої районної адміністрації Запорізької міської ради</t>
  </si>
  <si>
    <t>Відділ освіти Жовтневої районної адміністрації Запорізької міської ради</t>
  </si>
  <si>
    <t>Охорона здоров"я - Жовтнева районна адміністрація Запорізької міської ради</t>
  </si>
  <si>
    <t>Централізована бухгалтерія відділу освіти Жовтневої районної адміністрації Запорізької міської ради</t>
  </si>
  <si>
    <t>Пологовий будинок № 4</t>
  </si>
  <si>
    <t>Дитяча полікліника № 6</t>
  </si>
  <si>
    <t>Міська стоматологічна поліклініка № 3</t>
  </si>
  <si>
    <t>100203</t>
  </si>
  <si>
    <t>Відділ комунального господарства Жовтневої районної адміністрації Запорізької міської ради</t>
  </si>
  <si>
    <t>Благоутрій міста</t>
  </si>
  <si>
    <t>КФКВ</t>
  </si>
  <si>
    <t>Загальний фонд</t>
  </si>
  <si>
    <t>Спеціальний фонд</t>
  </si>
  <si>
    <t>гКал</t>
  </si>
  <si>
    <t>кВт/год</t>
  </si>
  <si>
    <t>070000</t>
  </si>
  <si>
    <t>Тверде паливо</t>
  </si>
  <si>
    <t>Назва головного розпорядника коштів</t>
  </si>
  <si>
    <t>куб.м.</t>
  </si>
  <si>
    <t>т.</t>
  </si>
  <si>
    <t>Центр естетичного виховання Хортицького району</t>
  </si>
  <si>
    <t>Міський дитячий ботанічний сад</t>
  </si>
  <si>
    <t>Міський Палац дитячої та юнацької творчості</t>
  </si>
  <si>
    <t>Будинок дитячої та юнацької творчості Заводського району</t>
  </si>
  <si>
    <t>Міська станція юних техніків</t>
  </si>
  <si>
    <t>Запорізький центр козацького військово-патріотичного виховання "Школа джур"</t>
  </si>
  <si>
    <t>Науково-методичний центр</t>
  </si>
  <si>
    <t>Відділ технічного нагляду за станом будівель та споруд</t>
  </si>
  <si>
    <t>Центр дитячої та юнацької творчості  Комунарського району</t>
  </si>
  <si>
    <t>Центр дитячої та юнацької творчості  Жовтневого району</t>
  </si>
  <si>
    <t>Органи місцевого самоврядування</t>
  </si>
  <si>
    <t>Виконавчий комітет міської ради</t>
  </si>
  <si>
    <t>Управління житлового господарства міської ради</t>
  </si>
  <si>
    <t>Управління комунального господарства міської ради</t>
  </si>
  <si>
    <t>Управління охорони здоров"я міської ради</t>
  </si>
  <si>
    <t>Управління з питань фізичної культури, спорту та туризму міської ради</t>
  </si>
  <si>
    <t>Управління у справах приватизації міської ради</t>
  </si>
  <si>
    <t>Управління з питань надзвичайних ситуацій  та цивільного захисту населення  міської ради</t>
  </si>
  <si>
    <t>Фінансове управління міської ради</t>
  </si>
  <si>
    <t>010116</t>
  </si>
  <si>
    <t>Охорона здоров’я</t>
  </si>
  <si>
    <t>Міська служба соціальної допомоги</t>
  </si>
  <si>
    <t>СДЮШОР № 1</t>
  </si>
  <si>
    <t>СДЮШОР № 8</t>
  </si>
  <si>
    <t>ДЮСШ з футболу, волейболу № 11</t>
  </si>
  <si>
    <t>ДЮСШ з баскетболу № 12</t>
  </si>
  <si>
    <t>Управління культури міської ради</t>
  </si>
  <si>
    <t>Бібліотека-філія №3 ім. Лисняка</t>
  </si>
  <si>
    <t>Бібліотека-філія №5ім. Хмельницького</t>
  </si>
  <si>
    <t>Бібліотека-філія №6 ім. Чубаря</t>
  </si>
  <si>
    <t>Бібліотека-філія №7 ім. Франка</t>
  </si>
  <si>
    <t>Бібліотека-філія № 8 ім. Л.Українки</t>
  </si>
  <si>
    <t>Бібліотека-філія №9ім. Рильського</t>
  </si>
  <si>
    <t>Бібліотека-філія №12 ім. Пушкіна</t>
  </si>
  <si>
    <t>Бібліотека-філія №13 ім. Вовчок</t>
  </si>
  <si>
    <t>Бібліотека-філія №15 ім. Сосюри</t>
  </si>
  <si>
    <t>Бібліотека-філія №17 ім. Чехова</t>
  </si>
  <si>
    <t>Бібліотека-філія №20 ім.Шляхова</t>
  </si>
  <si>
    <t>Бібліотека-філія №2ім. Дубініна</t>
  </si>
  <si>
    <t>Бібліотека-філія №5 ім. Кіяшко</t>
  </si>
  <si>
    <t>Бібліотека-філія №6 ім. Гагаріна</t>
  </si>
  <si>
    <t>Бібліотека-філія №7 “Джерело”</t>
  </si>
  <si>
    <t>Бібліотека-філія №8 ім. Космо-дем’янської</t>
  </si>
  <si>
    <t>Бібліотека-філія №11 ім. Гайдара</t>
  </si>
  <si>
    <t>Бібліотека-філія №15 ім. Котика</t>
  </si>
  <si>
    <t>Бібліотека-філія №17 “Еврика”</t>
  </si>
  <si>
    <t>Дитяча музична школа № 1</t>
  </si>
  <si>
    <t>Дитяча музична школа № 2</t>
  </si>
  <si>
    <t>Дитяча музична школа № 3</t>
  </si>
  <si>
    <t>Дитяча музична школа № 4</t>
  </si>
  <si>
    <t>Дитяча музична школа № 5</t>
  </si>
  <si>
    <t>Дитяча музична школа № 6</t>
  </si>
  <si>
    <t>Дитяча музична школа № 7</t>
  </si>
  <si>
    <t>Дитяча музична школа № 8</t>
  </si>
  <si>
    <t>Дитяча художня школа</t>
  </si>
  <si>
    <t>Комунальна установа “Міська клінічна лікарня  екстреної та швидкої медичної допомоги міста Запоріжжя”</t>
  </si>
  <si>
    <t>Комунальна установа “6-а міська клінічна лікарня”</t>
  </si>
  <si>
    <t>Комунальний заклад охорони здоров’я “Студентська поліклініка”</t>
  </si>
  <si>
    <t>Заклад охорони здоров’я “Дитяча міська стоматологічна поліклініка”</t>
  </si>
  <si>
    <t>Бібліотека-філія №2 ім. Маяковського</t>
  </si>
  <si>
    <t>Бібліотека-філія №10 ім. Шевченка</t>
  </si>
  <si>
    <t>Бібліотека-філія №11 ім. Короленка</t>
  </si>
  <si>
    <t>Бібліотека-філія №14 ім. Нєкрасова</t>
  </si>
  <si>
    <t>Бібліотека-філія №16 ім. Крапівницького</t>
  </si>
  <si>
    <t>Бібліотека-філія №18 ім.Комарова</t>
  </si>
  <si>
    <t>Центральна бібліотека ім. Андросова</t>
  </si>
  <si>
    <t>Бібліотека-філія №1 ім. Великого</t>
  </si>
  <si>
    <t>Бібліотека-філія №4ім. Гнаровської</t>
  </si>
  <si>
    <t>Бібліотека-філія №9 ім. Островського</t>
  </si>
  <si>
    <t>Бібліотека-філія №10 ім. Маршака</t>
  </si>
  <si>
    <t>Бібліотека-філія №13 ім. Морозова</t>
  </si>
  <si>
    <t>Бібліотека-філія №14 ім. Чуковського</t>
  </si>
  <si>
    <t>Бібліотека-філія №16 ім. Портнової</t>
  </si>
  <si>
    <t>Дитяча школа мистецтв № 1</t>
  </si>
  <si>
    <t>Дитяча школа мистецтв № 2</t>
  </si>
  <si>
    <t>Дитяча школа мистецтв № 4</t>
  </si>
  <si>
    <t>Централізована бухгалтерія</t>
  </si>
  <si>
    <t>Бібліотека-філія №12 ім.Ульянова</t>
  </si>
  <si>
    <t>СДЮШОР з веслування академічного “Україна”</t>
  </si>
  <si>
    <t xml:space="preserve">ДЮСШ з боксу та греко-римської боротьби № 6  </t>
  </si>
  <si>
    <t>СДЮШОР з художньої гімнастики № 5</t>
  </si>
  <si>
    <t>Централізована бухгалтерія управління охорони здоров’я Запорізької міської ради</t>
  </si>
  <si>
    <t>091204</t>
  </si>
  <si>
    <t>080000</t>
  </si>
  <si>
    <t>Центр дитячої та  юнацької творчості Шевченківського району</t>
  </si>
  <si>
    <t>Теплоене-ргія</t>
  </si>
  <si>
    <t>Електроене-ргія</t>
  </si>
  <si>
    <t>Електро-енергія</t>
  </si>
  <si>
    <t xml:space="preserve">Природ-ний газ </t>
  </si>
  <si>
    <t>до рішення міської ради</t>
  </si>
  <si>
    <t>Ліміти</t>
  </si>
  <si>
    <t>у натуральному виразі</t>
  </si>
  <si>
    <t>Ленінська райадміністрація</t>
  </si>
  <si>
    <t>Управління праці та соціального  захисту населення Ленінської райадміністрації</t>
  </si>
  <si>
    <t>Відділ освіти Ленінської райадміністрації</t>
  </si>
  <si>
    <t>Охорона здоров"я- Ленінська райадміністрація</t>
  </si>
  <si>
    <t xml:space="preserve">Секретар ради </t>
  </si>
  <si>
    <t>Секретар ради</t>
  </si>
  <si>
    <t>Хортицька райадміністрація</t>
  </si>
  <si>
    <t>Пологовий будинок № 9</t>
  </si>
  <si>
    <t>Центральна районна поліклініка №1</t>
  </si>
  <si>
    <t>Управління праці та соціального захисту населення Хортицької райадміністрації</t>
  </si>
  <si>
    <t>Відділ освіти Хортицької райадміністрації</t>
  </si>
  <si>
    <t>Адміністративна будівля районного відділу освіти</t>
  </si>
  <si>
    <t>Охорона  здоров’я – Хортицька райадміністрація</t>
  </si>
  <si>
    <t>Комунальна установа "Центральна лікарня Жовтневого району"</t>
  </si>
  <si>
    <t>Комунальна установа "Пологовий будинок № 1"</t>
  </si>
  <si>
    <t>Орджонікідзевська райадміністрація</t>
  </si>
  <si>
    <t>Управління праці та соціального захисту населення Орджонікідзевської райадміністрації</t>
  </si>
  <si>
    <t>Відділ освіти Орджонікідзевської райадміністрації</t>
  </si>
  <si>
    <t>Дошкільний заклад №67</t>
  </si>
  <si>
    <t>Дошкільний заклад №77</t>
  </si>
  <si>
    <t>Дошкільний заклад №154</t>
  </si>
  <si>
    <t>Дошкільний заклад №65</t>
  </si>
  <si>
    <t>Дошкільний заклад №184</t>
  </si>
  <si>
    <t>Дошкільний заклад №259</t>
  </si>
  <si>
    <t>Районний методичний комітет</t>
  </si>
  <si>
    <t>Міжшкільний навчально-виробничий комбінат</t>
  </si>
  <si>
    <t>Охорона здоров"я- Орджонікідзевська райадміністрація</t>
  </si>
  <si>
    <t>Шевченківська райадміністрація</t>
  </si>
  <si>
    <t>Управління праці та соціального захисту населення Шевченківської райадміністрації</t>
  </si>
  <si>
    <t>Відділ освіти Шевченківської райадміністрації</t>
  </si>
  <si>
    <t>Неповна середня загальноосвітня школа №10</t>
  </si>
  <si>
    <t>Групи по централізованому господарському обслуговуванню</t>
  </si>
  <si>
    <t>Охорона здоров"я- Шевченківська райадміністрація</t>
  </si>
  <si>
    <t>Районний відділ освіти</t>
  </si>
  <si>
    <t>Заводська райадміністрація</t>
  </si>
  <si>
    <t>Відділ освіти Заводської райадміністрації</t>
  </si>
  <si>
    <t xml:space="preserve">                                               Відділ освіти Заводської райадміністрації</t>
  </si>
  <si>
    <t>Охорона здоров'я -                         Заводська райадміністрація</t>
  </si>
  <si>
    <t>Комунарська райадміністрація</t>
  </si>
  <si>
    <t>Відділ освіти Комунарської райадміністрації</t>
  </si>
  <si>
    <t>Охорона здоров"я - Комунарська райадмністрація</t>
  </si>
  <si>
    <t>Дошкільний навчальний заклад №206</t>
  </si>
  <si>
    <t>Управління праці та соціального захисту населення Заводської райадміністрації</t>
  </si>
  <si>
    <t>Комунальне підприємство "Центральний стадіон"</t>
  </si>
  <si>
    <t>Водопоста-чання та водовідве-дення</t>
  </si>
  <si>
    <t>Група по централізованому господарському обслуговуванню</t>
  </si>
  <si>
    <t>Відділ комунального господарства Шевченківської райадміністрації</t>
  </si>
  <si>
    <t xml:space="preserve">Централізована бухгалтерія Комунальної установи "Центральна лікарня Жовтневого району"  </t>
  </si>
  <si>
    <t>10 міська клінічна лікарня</t>
  </si>
  <si>
    <t xml:space="preserve">Комунальна установа міська стоматологічна поліклініка № 4 </t>
  </si>
  <si>
    <t>Запорізький клінічний пологовий будинок № 5</t>
  </si>
  <si>
    <t>130112</t>
  </si>
  <si>
    <t>Бібліотека-філія №19 Підпорожнянка</t>
  </si>
  <si>
    <t xml:space="preserve">    </t>
  </si>
  <si>
    <t>130000</t>
  </si>
  <si>
    <t>210105</t>
  </si>
  <si>
    <t>210110</t>
  </si>
  <si>
    <t>КУ “Запорізький міський шаховий клуб “Думка”</t>
  </si>
  <si>
    <t>КУ “Міський фізкультурно-оздоровчий центр “Ратібор”</t>
  </si>
  <si>
    <t>КУ “Заводський районний фізкультурно-спортивний комплекс”</t>
  </si>
  <si>
    <t xml:space="preserve">Комунальна спеціальна воєнізована аварійно-рятувальна служба </t>
  </si>
  <si>
    <t>Запорізька міська рятувально-водолазна служба</t>
  </si>
  <si>
    <t>Тепло-енергія</t>
  </si>
  <si>
    <t>Управління праці та соціального захисту населення міської ради</t>
  </si>
  <si>
    <t xml:space="preserve">                                       </t>
  </si>
  <si>
    <t>Фінансове управління Заводської районної адміністрації</t>
  </si>
  <si>
    <t xml:space="preserve"> Ліміти</t>
  </si>
  <si>
    <t>Дитяча школа мистецтв № 3</t>
  </si>
  <si>
    <t>Фінансове управління Шевченківської райадміністрації</t>
  </si>
  <si>
    <t>Управління освіти і науки міської ради</t>
  </si>
  <si>
    <t>Управління освіти і науки міської ради (спортивні школи)</t>
  </si>
  <si>
    <t>Фінансове управління Хортицької райадміністрації</t>
  </si>
  <si>
    <t>Комунальний заклад "Медикосанітарна частина "Запоріжсталь" та "Дніпроспецсталь"</t>
  </si>
  <si>
    <t>Запорізький навчально-виховний комплекс "Основа" з відділенням для реабілітації дітей хворих на цукровий діабет Запорізької міської ради Запорізької області</t>
  </si>
  <si>
    <t xml:space="preserve">Природний газ </t>
  </si>
  <si>
    <t>Запорізький навчально-виховний комплекс "Запорізька Січ" військово-спортивного профілю Запорізької міської ради Запорізької області</t>
  </si>
  <si>
    <t>Запорізький навчально-виховний комплекс "Гармонія-плюс" Запорізької міської ради Запорізької області</t>
  </si>
  <si>
    <t>Запорізький ліцей "Логос" Запорізької міської ради Запорізької області</t>
  </si>
  <si>
    <t>Запорізький навчально-виховний комплекс "Мрія" Запорізької міської ради Запорізької області</t>
  </si>
  <si>
    <t>Запорізький навчально-виховний комплекс "Контакт" Запорізької міської ради Запорізької області</t>
  </si>
  <si>
    <t>Запорізький багатопрофільний ліцей "Перспектива" Запорізької міської ради Запоізької області</t>
  </si>
  <si>
    <t>Комунальна установа "Центральна поліклініка Жовтневого району"</t>
  </si>
  <si>
    <t>Запорізька єврейська гімназія "ОРТ-Алеф" Запорізької міської ради Запорізької області</t>
  </si>
  <si>
    <t>Запорізька загальноосвітня школа І-ІІІ ступенів № 22 Запорізької міської ради Запорізької області</t>
  </si>
  <si>
    <t>Запорізька загальноосвітня школа І-ІІІ ступенів № 29 Запорізької міської ради Запорізької області</t>
  </si>
  <si>
    <t>Запорізький навчально-виховний комплекс І-ІІІ ступенів № 30 Запорізької міської ради Запорізької області</t>
  </si>
  <si>
    <t>Запорізька гімназія № 31 Запорізької міської ради Запорізької області</t>
  </si>
  <si>
    <t>Запорізька гімназія № 50 Запорізької міської ради Запорізької області</t>
  </si>
  <si>
    <t>Запорізька спеціалізована школа І-ІІІ ступенів № 59 з поглибленим вивченням англійської мови Запорізької міської ради Запорізької області</t>
  </si>
  <si>
    <t>Запорізька загальноосвітня школа І-ІІІ ступенів № 61 Запорізької міської ради Запорізької області</t>
  </si>
  <si>
    <t>Запорізький багатопрофільний ліцей № 62 Запорізької міської ради Запорізької області</t>
  </si>
  <si>
    <t>Запорізький навчально-виховний комплекс І-ІІІ ступенів № 66 Запорізької міської ради Запорізької області</t>
  </si>
  <si>
    <t>Запорізька загальноосвітня школа І-ІІІ ступенів № 69 Запорізької міської ради Запорізької області</t>
  </si>
  <si>
    <t>Запорізька загальноосвітня школа І-ІІІ ступенів № 73 Запорізької міської ради Запорізької області</t>
  </si>
  <si>
    <t>Запорізька загальноосвітня школа І-ІІІ ступенів № 81 Запорізької міської ради Запорізької області</t>
  </si>
  <si>
    <t>Запорізький навчально-виховний комплекс ІІ-ІІІ ступенів № 82 з виробничим навчанням Запорізької міської ради Запорізької області</t>
  </si>
  <si>
    <t>Запорізька загальноосвітня школа І-ІІІ ступенів № 86 Запорізької міської ради Запорізької області</t>
  </si>
  <si>
    <t>Запорізька загальноосвітня школа І-ІІІ ступенів № 87 Запорізької міської ради Запорізької області</t>
  </si>
  <si>
    <t>Запорізька загальноосвітня школа І-ІІІ ступенів № 89 Запорізької міської ради Запорізької області</t>
  </si>
  <si>
    <t>Запорізький колегіум "Елінт" Запорізької міської ради Запорізької області</t>
  </si>
  <si>
    <t>Запорізька спеціалізована школа І-ІІІ ступенів № 100 Запорізької міської ради Запорізької області</t>
  </si>
  <si>
    <t>Запорізька загальноосвітня школа І-ІІІ ступенів № 104 Запорізької міської ради Запорізької області</t>
  </si>
  <si>
    <t>Запорізька загальноосвітня школа І-ІІІ ступенів № 109 Запорізької міської ради Запорізької області</t>
  </si>
  <si>
    <t xml:space="preserve">Запорізький навчально-виховний комплекс "Еврика" Запорізької міської ради Запорізької області </t>
  </si>
  <si>
    <t>Запорізький навчально-виховний комплекс естетичного навчання № 9 Запорізької міської ради Запорізької області</t>
  </si>
  <si>
    <t>Запорізька загальноосвітня школа І-ІІІ ступенів № 24 Запорізької міської ради Запорізької області</t>
  </si>
  <si>
    <t>Запорізька загальноосвітня школа І-ІІІ ступенів № 32 Запорізької міської ради Запорізької області</t>
  </si>
  <si>
    <t>Запорізька спеціалізована школа І-ІІІ ступенів № 40 з поглибленим вивченням англійської мови Запорізької міської ради Запорізької області</t>
  </si>
  <si>
    <t>Запорізька гімназія № 45 Запорізької міської ради Запорізької області</t>
  </si>
  <si>
    <t>Запорізька загальноосвітня школа І-ІІІ ступенів № 49 Запорізької міської ради Запорізької області</t>
  </si>
  <si>
    <t>Запорізька загальноосвітня школа І-ІІІ ступенів № 51 Запорізької міської ради Запорізької області</t>
  </si>
  <si>
    <t>Запорізька загальноосвітня школа І-ІІІ ступенів № 91 Запорізької міської ради Запорізької області</t>
  </si>
  <si>
    <t>Запорізька загальноосвітня школа І-ІІІ ступенів № 92 Запорізької міської ради Запорізької області</t>
  </si>
  <si>
    <t>Запорізький багатопрофільний ліцей № 99 Запорізької міської ради Запорізької області</t>
  </si>
  <si>
    <t>Запорізька загальноосвітня школа І-ІІІ ступенів № 106 Запорізької міської ради Запорізької області</t>
  </si>
  <si>
    <t>Запорізька загальноосвітня школа І-ІІІ ступенів № 108 Запорізької міської ради Запорізької області</t>
  </si>
  <si>
    <t>Запорізький загальноосвітній навчально-виховний комплекс "Злагода" Запорізької міської ради Запорізької області</t>
  </si>
  <si>
    <t>Запорізька загальноосвітня школа І-ІІІ ступенів № 1 імені Т.Г.Шевченка Запорізької міської ради Запорізької області</t>
  </si>
  <si>
    <t>Запорізька гімназія № 2 імені Лесі Українки Запорізької міської ради Запорізької області</t>
  </si>
  <si>
    <t>Запорізька загальноосвітня школа І-ІІІ ступенів № 3 Запорізької міської ради Запорізької області</t>
  </si>
  <si>
    <t>Запорізька загальноосвітня школа І-ІІІ ступенів № 5 Запорізької міської ради Запорізької області</t>
  </si>
  <si>
    <t>Запорізька гімназія № 11 Запорізької міської ради Запорізької області</t>
  </si>
  <si>
    <t>Запорізька загальноосвітня школа І-ІІІ ступенів № 15 Запорізької міської ради Запорізької області</t>
  </si>
  <si>
    <t>Запорізька загальноосвітня школа І-ІІІ ступенів № 76 Запорізької міської ради Запорізької області</t>
  </si>
  <si>
    <t>Запорізький колегіум № 98 Запорізької міської ради Запорізької області</t>
  </si>
  <si>
    <t>Запорізький ліцей № 105 Запорізької міської ради Запорізької області</t>
  </si>
  <si>
    <t>Запорізька вечірня школа ІІ-ІІІ ступенів № 12 Запорізької міської ради Запорізької області</t>
  </si>
  <si>
    <t>Запорізький технічний ліцей Запорізької міської ради Запорізької області</t>
  </si>
  <si>
    <t>Запорізький навчально-виховний комплекс № 20 екологічного профілю Запорізької міської ради Запорізької області</t>
  </si>
  <si>
    <t>Запорізька гімназія № 25 гуманітарного профілю Запорізької міської ради Запорізької області</t>
  </si>
  <si>
    <t>Запорізька суспільно-гуманітарна гімназія № 27 Запорізької міської ради Запорізьої області</t>
  </si>
  <si>
    <t>Центр розвитку дитини "Лазурний"  № 278</t>
  </si>
  <si>
    <t>Запорізька гімназія № 28 Запорізької міської ради Запорізької області</t>
  </si>
  <si>
    <t>Запорізька загальноосвітня школа І-ІІІ ступенів № 37 Запорізької міської ради Запорізької області</t>
  </si>
  <si>
    <t>Запорізька загальноосвітня школа І-ІІІ ступенів № 39 Запорізької міської ради Запорізької області</t>
  </si>
  <si>
    <t>Запорізька загальноосвітня школа І-ІІІ ступенів № 41 Запорізької міської ради Запорізької області</t>
  </si>
  <si>
    <t>Запорізька загальноосвітня школа І-ІІІ ступенів № 58 Запорізької міської ради Запорізької області</t>
  </si>
  <si>
    <t>Запорізька гімназія № 71 з поглибленим вивченням іноземної мови Запорізької міської ради Запорізької області</t>
  </si>
  <si>
    <t>Запорізька спеціалізована школа І-ІІІ ступенів № 72 з поглибленим вивченням хімії та біології Запорізької міської ради Запорізької області</t>
  </si>
  <si>
    <t>Запорізька загальноосвітня школа І-ІІІ ступенів № 78 Запорізької міської ради Запорізької області</t>
  </si>
  <si>
    <t>Запорізька загальноосвітня школа І-ІІІ ступенів № 94 Запорізької міської ради Запорізької області</t>
  </si>
  <si>
    <t>Запорізький класичний ліцей Запорізької міської ради Запорізької області</t>
  </si>
  <si>
    <t>Запорізька загальноосвітня вечірня школа ІІ-ІІІ ступенів № 31 Запорізької міської ради Запорізької області</t>
  </si>
  <si>
    <t>Запорізька загальноосвітня школа І-ІІІ ступенів № 4 Запорізької міської ради Запорізької області</t>
  </si>
  <si>
    <t>Запорізька загальноосвітня школа І-ІІІ ступенів № 12 Запорізької міської ради Запорізької області</t>
  </si>
  <si>
    <t>Запорізька спеціалізована школа фізичної культури І-ІІІ ступенів № 18 Запорізької міської ради Запорізької області</t>
  </si>
  <si>
    <t>Запорізький навчально-виховний комплекс № 19 Запорізької міської ради Запорізької області</t>
  </si>
  <si>
    <t>Запорізький ліцей №  34 Запорізької міської ради Запорізької області</t>
  </si>
  <si>
    <t>Запорізька загальноосвітня школа І-ІІІ ступенів № 35 Запорізької міської ради Запорізької області</t>
  </si>
  <si>
    <t>Запорізька загальноосвітня школа І-ІІІ ступенів № 42 Запорізької міської ради Запорізької області</t>
  </si>
  <si>
    <t>Запорізька загальноосвітня школа І-ІІІ ступенів № 52 Запорізької міської ради Запорізької області</t>
  </si>
  <si>
    <t>Запорізька загальноосвітня школа І-ІІІ ступенів № 53 Запорізької міської ради Запорізької області</t>
  </si>
  <si>
    <t>Запорізька загальноосвітня школа І-ІІІ ступенів № 55 Запорізької міської ради Запорізької області</t>
  </si>
  <si>
    <t>Запорізька загальноосвітня школа І-ІІІ ступенів № 60 Запорізької міської ради Запорізької області</t>
  </si>
  <si>
    <t>Запорізький навчально-виховний комплекс № 63 Запорізької міської ради Запорізької області</t>
  </si>
  <si>
    <t>Запорізька загальноосвітня школа І-ІІІ ступенів № 64 Запорізької міської ради Запорізької області</t>
  </si>
  <si>
    <t>Запорізька загальноосвітня школа І-ІІІ ступенів № 65 Запорізької міської ради Запорізької області</t>
  </si>
  <si>
    <t>Відділ комунального господарства Заводської районної адміністрації</t>
  </si>
  <si>
    <t>Запорізька загальноосвітня школа І-ІІІ ступенів № 68 Запорізької міської ради Запорізької області</t>
  </si>
  <si>
    <t>Запорізький навчально-виховний комплекс № 77 Запорізької міської ради Запорізької області</t>
  </si>
  <si>
    <t>Запорізька гімназія № 93 Запорізької міської ради Запорізької області</t>
  </si>
  <si>
    <t>Запорізька загальноосвітня школа І-ІІІ ступенів № 95 Запорізької міської ради Запорізької області</t>
  </si>
  <si>
    <t>Запорізький навчально-виховний комплекс № 101 Запорізької міської ради Запорізької області</t>
  </si>
  <si>
    <t>Запорізький навчально-виховний комплекс № 111 Запорізької міської ради Запорізької області</t>
  </si>
  <si>
    <t>Запорізький технічний ліцей "Вибір" Запорізької міської ради Запорізької області</t>
  </si>
  <si>
    <t>Запорізький навчально-виховний комплекс "Освіта" Запорізької міської ради Запорізької області</t>
  </si>
  <si>
    <t>Запорізький навчально-виховний комплекс І ступеня "Світанок" Запорізької міської ради Запорізької області</t>
  </si>
  <si>
    <t>Запорізька загальноосвітня школа І-ІІ ступенів № 13 Запорізької міської ради Запорізької області</t>
  </si>
  <si>
    <t>Запорізька загальноосвітня школа І-ІІ ступенів № 21 Запорізької міської ради Запорізької області</t>
  </si>
  <si>
    <t>Запорізька загальноосвітня школа І-ІІІ ступенів № 33 Запорізької міської ради Запорізької області</t>
  </si>
  <si>
    <t>Запорізька загальноосвітня школа І-ІІІ ступенів № 36 Запорізької міської ради Запорізької області</t>
  </si>
  <si>
    <t>Запорізька гімназія № 46 Запорізької міської ради Запорізької області</t>
  </si>
  <si>
    <t>Запорізька гімназія № 47 Запорізької міської ради Запорізької області</t>
  </si>
  <si>
    <t>Запорізька загальноосвітня школа І-ІІ ступенів № 48 Запорізької міської ради Запорізької області</t>
  </si>
  <si>
    <t>Запорізька загальноосвітня школа І-ІІІ ступенів № 54 Запорізької міської ради Запорізької області</t>
  </si>
  <si>
    <t>Запорізький навчально-виховний комплекс № 67 Запорізької міської ради Запорізької області</t>
  </si>
  <si>
    <t>Запорізька загальноосвітня школа І-ІІІ ступенів № 75 Запорізької міської ради Запорізької області</t>
  </si>
  <si>
    <t>Запорізька загальноосвітня школа І-ІІ ступенів № 85 Запорізької міської ради Запорізької області</t>
  </si>
  <si>
    <t>Запорізький навчально-виховний комплекс "Барвінок" Запорізької міської ради Запорізької області</t>
  </si>
  <si>
    <t>Дошкільний навчальний заклад комбінованого типу № 32 "Ромашка"</t>
  </si>
  <si>
    <t>Дошкільний навчальний заклад (ясла-садок) № 94 "Перлина"</t>
  </si>
  <si>
    <t>Дошкільний навчальний заклад комбінованого типу № 121 "Космос"</t>
  </si>
  <si>
    <t>Дошкільний навчальний заклад комбінованого типу № 160 "Журавлик"</t>
  </si>
  <si>
    <t>Дошкільний навчальний заклад комбінованого типу № 175 "Оленка"</t>
  </si>
  <si>
    <t>Дошкільний навчальний заклад комбінованого типу № 189 "Ромашка"</t>
  </si>
  <si>
    <t>Дошкільний навчальний заклад комбінованого типу № 190 "Дюймовочка"</t>
  </si>
  <si>
    <t>Дошкільний навчальний заклад комбінованого типу № 192 "Веселка"</t>
  </si>
  <si>
    <t>Дошкільний навчальний заклад комбінованого типу № 221 "Пілот"</t>
  </si>
  <si>
    <t>Дошкільний навчальний заклад комбінованого типу № 267 "Горобинонька"</t>
  </si>
  <si>
    <t>Спеціальний дошкільний навчальний заклад № 297 "Здоров"ячок"</t>
  </si>
  <si>
    <t>3 міська лікарня</t>
  </si>
  <si>
    <t>Дошкільний навчальний заклад (ясла-садок) № 287 "Біла гвоздика"</t>
  </si>
  <si>
    <t xml:space="preserve">Дошкільний навчальний заклад (ясла-садок) № 291 "Витязь" </t>
  </si>
  <si>
    <t>Дошкільний навчальний заклад (ясла-садок) № 205 "Світлиця"</t>
  </si>
  <si>
    <t>Дошкільний навчальний заклад (ясла-садок) № 3 "Райдуга"</t>
  </si>
  <si>
    <t>Дошкільний навчальний заклад (ясла-садок) № 55 "Калиновий цвіт"</t>
  </si>
  <si>
    <t>Дошкільний навчальний заклад (дитячий садок) № 98 "Жайворонок"</t>
  </si>
  <si>
    <t>Дошкільний навчальний заклад (дитячий садок) № 108 "Теремок"</t>
  </si>
  <si>
    <t>Дошкільний навчальний заклад (ясла-садок) № 130 "Казка"</t>
  </si>
  <si>
    <t>Дошкільний навчальний заклад комбінованого типу № 182 "Щасливе дитинство"</t>
  </si>
  <si>
    <t>Дошкільний навчальний заклад (ясла-садок) № 163</t>
  </si>
  <si>
    <t>Дошкільний навчальний заклад комбінованого типу № 281 "Журавлик"</t>
  </si>
  <si>
    <t>Центр розвитку дитини "Надія"</t>
  </si>
  <si>
    <t>Дошкільний навчальний заклад комбінованого типу № 14 "Орлик"</t>
  </si>
  <si>
    <t>Спеціальний дошкільний навчальний заклад (ясла-садок) № 39 "Грибок"</t>
  </si>
  <si>
    <t>Дошкільний навчальний заклад комбінованого типу № 43 "Росинка"</t>
  </si>
  <si>
    <t>Дошкільний навчальний заклад (ясла-садок) № 131 "Віночок"</t>
  </si>
  <si>
    <t>Дошкільний навчальний заклад (ясла-садок) № 135 "Лебідь"</t>
  </si>
  <si>
    <t>Дошкільний навчальний заклад (ясла-садок)  № 196 "Рожева зоренька"</t>
  </si>
  <si>
    <t>Дошкільний навчальний заклад комбінованого типу № 226 "Парус"</t>
  </si>
  <si>
    <t>Дошкільний навчальний заклад комбінованого типу № 244 "Біла лілея"</t>
  </si>
  <si>
    <t>Дошкільний навчальний заклад (ясла-садок) № 270 "Іскринка"</t>
  </si>
  <si>
    <t>Дошкільний заклад комбінованого типу № 280 "Родзинка"</t>
  </si>
  <si>
    <t>Дошкільний навчальний заклад комбінованого типу № 284 "Росинка"</t>
  </si>
  <si>
    <t>Дошкільний навчальний заклад комбінованого типу  № 22 "Івушка"</t>
  </si>
  <si>
    <t>Дошкільний навчальний заклад загального розвитку  № 163 "Орлятко"</t>
  </si>
  <si>
    <t>Дошкільний навчальний заклад комбінованого типу № 167 "Каштан"</t>
  </si>
  <si>
    <t>Дошкільний навчальний заклад (ясла-садок) № 171 "Світлячок"</t>
  </si>
  <si>
    <t>Дошкільний навчальний заклад комбінованого типу  № 179 "Золотий півник"</t>
  </si>
  <si>
    <t>Дошкільний навчальний заклад комбінованого типй № 230 "Черешенька"</t>
  </si>
  <si>
    <t>Дошкільний навчальний заклад комбінованого типу № 254 "Рижик"</t>
  </si>
  <si>
    <t>Дитячий навчальний заклад (ясла-садок) № 21 "Кораблик"</t>
  </si>
  <si>
    <t>Дитячий навчальний заклад (ясла-садок) № 90 "Волошка"</t>
  </si>
  <si>
    <t>Дитячий навчальний заклад (дитячий садок) № 105 "Дзвіночок"</t>
  </si>
  <si>
    <t>Дитячий навчальний заклад (ясла-садок) № 129 "Конвалія"</t>
  </si>
  <si>
    <t>Дитячий навчальний заклад (ясла-садок) № 150 "Маяк"</t>
  </si>
  <si>
    <t>Дитячий навчальний заклад комбінованого типу № 166 "Ракета"</t>
  </si>
  <si>
    <t>Дитячий навчальний заклад (ясла-садок) № 172 "Кришталевий"</t>
  </si>
  <si>
    <t>Дитячий навчальний заклад комбінованого типу № 188 "Червона гвоздика"</t>
  </si>
  <si>
    <t>Санаторний дошкільний навчальний заклад (ясла-садок) № 199  "Вогник"</t>
  </si>
  <si>
    <t>Дошкільний навчальний заклад (ясла-садок) № 219 "Сонячний зайчик"</t>
  </si>
  <si>
    <t>Дошкільний навчальний заклад комбінованого типу № 262 "Олімпієць"</t>
  </si>
  <si>
    <t>Дошкільний навчальний заклад (ясла-садок) № 274 "Зайчатко"</t>
  </si>
  <si>
    <t>Дошкільний навчальний заклад (ясла-садок) № 290 "Зайчатка"</t>
  </si>
  <si>
    <t>Дошкільний навчальний заклад комбінованого типу № 293 "Багряні вітрила"</t>
  </si>
  <si>
    <t>Дошкільний навчальний заклад (ясла-садок) № 295 "Червона калина"</t>
  </si>
  <si>
    <t>Дошкільний навчальний заклад (ясла-садок) № 258 "Лебедик"</t>
  </si>
  <si>
    <t>Дошкільний навчальний заклад (ясла-садок) № 186 "Іскра"</t>
  </si>
  <si>
    <t>Дошкільний навчальний заклад (ясла-садок) № 177 "Дзвіночок"</t>
  </si>
  <si>
    <t>Дошкільний навчальний заклад комбінованого типу № 162 "Ведмедик"</t>
  </si>
  <si>
    <t>Дошкільний навчальний заклад (ясла-садок) № 161 "Сніжинка"</t>
  </si>
  <si>
    <t>Дошкільний навчальний заклад (ясла-садок) № 155 "Калинка"</t>
  </si>
  <si>
    <t>Дошкільний навчальний заклад (дитячий садок) № 146 "Вербичка"</t>
  </si>
  <si>
    <t>Дошкільний навчальний заклад комбінованого типу № 145 "Дружна сімейка"</t>
  </si>
  <si>
    <t>Дошкільний навчальний заклад (ясла-садок) № 128 "Берізка"</t>
  </si>
  <si>
    <t>Дошкільний навчальний заклад (ясла-садок) № 126 "Земляничка"</t>
  </si>
  <si>
    <t>Дошкільний навчальний заклад (ясла-садок) № 6 "Капітошка"</t>
  </si>
  <si>
    <t xml:space="preserve">Дошкільний навчальний заклад комбінованого типу № 288 "Біла лелека" </t>
  </si>
  <si>
    <t>Дошкільний навчальний заклад (ясла-садок) № 282 "Олеся"</t>
  </si>
  <si>
    <t>Дошкільний навчальний заклад комбінованого типу № 272 "Гномик"</t>
  </si>
  <si>
    <t>Дошкільний навчальний заклад (ясла-садок) № 269 "Сосенки"</t>
  </si>
  <si>
    <t>Дошкільний навчальний заклад (ясла-садок)  № 253 "Малятко"</t>
  </si>
  <si>
    <t>Дошкільний навчальний заклад (ясла-садок) № 240 "Іволга"</t>
  </si>
  <si>
    <t>Дошкільний навчальний заклад комбінованого типу № 237 "Смородинка"</t>
  </si>
  <si>
    <t>Дошкільний навчальний заклад комбінованого типу № 235 "Горошинка"</t>
  </si>
  <si>
    <t>Дошкільний навчальний  заклад комбінованого типу № 232 "Сіренький зайчик"</t>
  </si>
  <si>
    <t>Дошкільний навчальний заклад (ясла-садок) № 228 "Срібне копитце"</t>
  </si>
  <si>
    <t xml:space="preserve">Єврейський дошкільний навчальний заклад № 4 "Тюльпанчик" </t>
  </si>
  <si>
    <t>Комунальна установа “Запорізька міська багатопрофільна дитяча лікарня № 5”</t>
  </si>
  <si>
    <t>110000</t>
  </si>
  <si>
    <t>130107</t>
  </si>
  <si>
    <t>130110</t>
  </si>
  <si>
    <t xml:space="preserve">ДЮСШ № 4 </t>
  </si>
  <si>
    <t>ДЮСШ № 10 східних одноборств та йоги</t>
  </si>
  <si>
    <t>Центр дітей та юнацтва Орджонікідзевського району</t>
  </si>
  <si>
    <t>Центр дитячої та юнацької творчості Ленінського району</t>
  </si>
  <si>
    <t>Управління транспорту та зв"язку міської ради</t>
  </si>
  <si>
    <t>Електроенергія</t>
  </si>
  <si>
    <t>Водопостачання та водовідведення</t>
  </si>
  <si>
    <t>Центр допризовної підготовки</t>
  </si>
  <si>
    <t>Навчально- виробничий комбінат</t>
  </si>
  <si>
    <t>Міський культурний центр "Народний дім"</t>
  </si>
  <si>
    <t>Центральна районна поліклініка</t>
  </si>
  <si>
    <t>СДЮШОР "Салют"</t>
  </si>
  <si>
    <t>Відділ по роботі з документами дозвільного характеру міської ради</t>
  </si>
  <si>
    <t>Ю.В.Каптюх</t>
  </si>
  <si>
    <t>Запорізький академічний ліцей Запорізької міської ради Запорізької області</t>
  </si>
  <si>
    <t>споживання енергоносіїв в розрізі бюджетних установ, що фінансуються з міського бюджету на 2007 рік</t>
  </si>
  <si>
    <t>споживання енергоносіїв в розрізі бюджетних установ, що фінансуються з бюджету Ленінського району на 2007 рік</t>
  </si>
  <si>
    <t>споживання енергоносіїв в розрізі бюджетних установ, що фінансуються з бюджету Хортицького району на 2007 рік</t>
  </si>
  <si>
    <t>споживання енергоносіїв в розрізі бюджетних установ, що фінансуються з  бюджету Орджонікідзевського району на 2007 рік</t>
  </si>
  <si>
    <t>споживання енергоносіїв в розрізі бюджетних установ, що фінансуються з бюджету Жовтневого району на 2007 рік</t>
  </si>
  <si>
    <t>споживання енергоносіїв в розрізі бюджетних установ, що фінансуються з  бюджету Шевченківського району на 2007 рік</t>
  </si>
  <si>
    <t>споживання енергоносіїв в розрізі бюджетних установ, що фінансуються з  бюджету Заводського району на 2007 рік</t>
  </si>
  <si>
    <t>споживання енергоносіїв в розрізі бюджетних установ, що фінансуються з  бюджету Комунарського району на 2007 рік</t>
  </si>
  <si>
    <t>Комунальна установа "Міська стоматологічна поліклініка № 2"</t>
  </si>
  <si>
    <t>Клуб юних техніків "Польот"</t>
  </si>
  <si>
    <t>Міська лікарня № 2</t>
  </si>
  <si>
    <t>Комунальний заклад Центральна лікарня Комунарського району</t>
  </si>
  <si>
    <t>Медико-санітарна частина ДП "Радіоприлад"</t>
  </si>
  <si>
    <t>Комунальна установа "Міська поліклініка ім "8 Березня"</t>
  </si>
  <si>
    <t>Запорізька міська стоматологічна поліклініка № 7</t>
  </si>
  <si>
    <t>Дошкільний навчальний заклад загального типу № 89 "Черемушки"</t>
  </si>
  <si>
    <t>Дошкільний навчальний заклад № 159 "Теремок"</t>
  </si>
  <si>
    <t xml:space="preserve">Ленінська районна адміністрація </t>
  </si>
  <si>
    <t>250404</t>
  </si>
  <si>
    <t>КУ "Інформаційно-аналітичний центр"</t>
  </si>
  <si>
    <t>27.12.2006 №5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</si>
</sst>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00000"/>
    <numFmt numFmtId="176" formatCode="0.00000"/>
    <numFmt numFmtId="177" formatCode="0.0000000"/>
    <numFmt numFmtId="178" formatCode="0.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</numFmts>
  <fonts count="11">
    <font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3.5"/>
      <name val="Times New Roman Cyr"/>
      <family val="1"/>
    </font>
    <font>
      <sz val="14"/>
      <name val="Arial Cyr"/>
      <family val="2"/>
    </font>
    <font>
      <sz val="13.5"/>
      <name val="Arial Cyr"/>
      <family val="2"/>
    </font>
    <font>
      <sz val="13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shrinkToFit="1"/>
    </xf>
    <xf numFmtId="17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173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3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3" fontId="3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173" fontId="3" fillId="0" borderId="0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 wrapText="1"/>
    </xf>
    <xf numFmtId="172" fontId="3" fillId="0" borderId="2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1"/>
  <sheetViews>
    <sheetView tabSelected="1" view="pageBreakPreview" zoomScale="75" zoomScaleNormal="75" zoomScaleSheetLayoutView="75" workbookViewId="0" topLeftCell="A1">
      <selection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6.875" style="7" customWidth="1"/>
    <col min="4" max="4" width="17.75390625" style="7" customWidth="1"/>
    <col min="5" max="5" width="19.00390625" style="7" customWidth="1"/>
    <col min="6" max="6" width="13.875" style="7" customWidth="1"/>
    <col min="7" max="7" width="9.875" style="7" customWidth="1"/>
    <col min="8" max="8" width="10.625" style="7" customWidth="1"/>
    <col min="9" max="9" width="18.00390625" style="7" customWidth="1"/>
    <col min="10" max="10" width="14.00390625" style="7" customWidth="1"/>
    <col min="11" max="11" width="13.375" style="7" customWidth="1"/>
    <col min="12" max="12" width="9.875" style="7" customWidth="1"/>
  </cols>
  <sheetData>
    <row r="1" spans="10:14" ht="18">
      <c r="J1" s="53" t="s">
        <v>34</v>
      </c>
      <c r="K1" s="53"/>
      <c r="L1" s="50"/>
      <c r="M1" s="2"/>
      <c r="N1" s="2"/>
    </row>
    <row r="2" spans="10:14" ht="17.25">
      <c r="J2" s="106" t="s">
        <v>174</v>
      </c>
      <c r="K2" s="107"/>
      <c r="L2" s="107"/>
      <c r="M2" s="2"/>
      <c r="N2" s="2"/>
    </row>
    <row r="3" spans="10:14" ht="17.25">
      <c r="J3" s="107"/>
      <c r="K3" s="107"/>
      <c r="L3" s="107"/>
      <c r="M3" s="2"/>
      <c r="N3" s="2"/>
    </row>
    <row r="4" spans="5:14" ht="18">
      <c r="E4" s="7" t="s">
        <v>241</v>
      </c>
      <c r="J4" s="53" t="s">
        <v>474</v>
      </c>
      <c r="K4" s="53"/>
      <c r="L4" s="50"/>
      <c r="M4" s="2"/>
      <c r="N4" s="2"/>
    </row>
    <row r="6" spans="4:8" ht="17.25">
      <c r="D6" s="105" t="s">
        <v>175</v>
      </c>
      <c r="E6" s="105"/>
      <c r="F6" s="105"/>
      <c r="G6" s="105"/>
      <c r="H6" s="105"/>
    </row>
    <row r="7" spans="3:11" ht="17.25">
      <c r="C7" s="109" t="s">
        <v>454</v>
      </c>
      <c r="D7" s="110"/>
      <c r="E7" s="110"/>
      <c r="F7" s="110"/>
      <c r="G7" s="110"/>
      <c r="H7" s="110"/>
      <c r="I7" s="110"/>
      <c r="J7" s="107"/>
      <c r="K7" s="111"/>
    </row>
    <row r="8" spans="3:10" ht="17.25">
      <c r="C8" s="6"/>
      <c r="D8" s="6"/>
      <c r="E8" s="6"/>
      <c r="F8" s="6"/>
      <c r="G8" s="6"/>
      <c r="H8" s="6"/>
      <c r="I8" s="6"/>
      <c r="J8" s="6"/>
    </row>
    <row r="9" spans="6:12" ht="17.25">
      <c r="F9" s="9"/>
      <c r="H9" s="108" t="s">
        <v>176</v>
      </c>
      <c r="I9" s="108"/>
      <c r="J9" s="108"/>
      <c r="K9" s="108"/>
      <c r="L9" s="108"/>
    </row>
    <row r="10" spans="1:46" s="59" customFormat="1" ht="17.25">
      <c r="A10" s="112" t="s">
        <v>75</v>
      </c>
      <c r="B10" s="115" t="s">
        <v>82</v>
      </c>
      <c r="C10" s="118" t="s">
        <v>76</v>
      </c>
      <c r="D10" s="119"/>
      <c r="E10" s="119"/>
      <c r="F10" s="119"/>
      <c r="G10" s="120"/>
      <c r="H10" s="121" t="s">
        <v>77</v>
      </c>
      <c r="I10" s="121"/>
      <c r="J10" s="121"/>
      <c r="K10" s="121"/>
      <c r="L10" s="12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59" customFormat="1" ht="69">
      <c r="A11" s="113"/>
      <c r="B11" s="116"/>
      <c r="C11" s="11" t="s">
        <v>2</v>
      </c>
      <c r="D11" s="11" t="s">
        <v>444</v>
      </c>
      <c r="E11" s="11" t="s">
        <v>445</v>
      </c>
      <c r="F11" s="11" t="s">
        <v>251</v>
      </c>
      <c r="G11" s="11" t="s">
        <v>81</v>
      </c>
      <c r="H11" s="11" t="s">
        <v>2</v>
      </c>
      <c r="I11" s="11" t="s">
        <v>444</v>
      </c>
      <c r="J11" s="11" t="s">
        <v>445</v>
      </c>
      <c r="K11" s="11" t="s">
        <v>251</v>
      </c>
      <c r="L11" s="11" t="s">
        <v>81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59" customFormat="1" ht="17.25">
      <c r="A12" s="114"/>
      <c r="B12" s="117"/>
      <c r="C12" s="11" t="s">
        <v>78</v>
      </c>
      <c r="D12" s="11" t="s">
        <v>79</v>
      </c>
      <c r="E12" s="11" t="s">
        <v>83</v>
      </c>
      <c r="F12" s="11" t="s">
        <v>83</v>
      </c>
      <c r="G12" s="11" t="s">
        <v>84</v>
      </c>
      <c r="H12" s="11" t="s">
        <v>78</v>
      </c>
      <c r="I12" s="11" t="s">
        <v>79</v>
      </c>
      <c r="J12" s="11" t="s">
        <v>83</v>
      </c>
      <c r="K12" s="11" t="s">
        <v>83</v>
      </c>
      <c r="L12" s="11" t="s">
        <v>84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74" customFormat="1" ht="34.5">
      <c r="A13" s="12" t="s">
        <v>104</v>
      </c>
      <c r="B13" s="13" t="s">
        <v>95</v>
      </c>
      <c r="C13" s="14">
        <f>SUM(C14:C26)</f>
        <v>2156.979</v>
      </c>
      <c r="D13" s="14">
        <f aca="true" t="shared" si="0" ref="D13:L13">SUM(D14:D26)</f>
        <v>744853.55</v>
      </c>
      <c r="E13" s="14">
        <f t="shared" si="0"/>
        <v>22054.589999999997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1" customFormat="1" ht="34.5">
      <c r="A14" s="15"/>
      <c r="B14" s="13" t="s">
        <v>96</v>
      </c>
      <c r="C14" s="14">
        <v>1352</v>
      </c>
      <c r="D14" s="14">
        <v>507100</v>
      </c>
      <c r="E14" s="14">
        <v>13886</v>
      </c>
      <c r="F14" s="14"/>
      <c r="G14" s="14"/>
      <c r="H14" s="14"/>
      <c r="I14" s="14"/>
      <c r="J14" s="14"/>
      <c r="K14" s="14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1" customFormat="1" ht="51.75">
      <c r="A15" s="15"/>
      <c r="B15" s="13" t="s">
        <v>451</v>
      </c>
      <c r="C15" s="14">
        <v>25</v>
      </c>
      <c r="D15" s="14">
        <v>25000</v>
      </c>
      <c r="E15" s="14">
        <v>605</v>
      </c>
      <c r="F15" s="14"/>
      <c r="G15" s="14"/>
      <c r="H15" s="14"/>
      <c r="I15" s="14"/>
      <c r="J15" s="14"/>
      <c r="K15" s="14"/>
      <c r="L15" s="1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1" customFormat="1" ht="34.5">
      <c r="A16" s="15"/>
      <c r="B16" s="13" t="s">
        <v>97</v>
      </c>
      <c r="C16" s="14">
        <v>140</v>
      </c>
      <c r="D16" s="14">
        <v>24345.5</v>
      </c>
      <c r="E16" s="14">
        <v>950</v>
      </c>
      <c r="F16" s="14"/>
      <c r="G16" s="14"/>
      <c r="H16" s="14"/>
      <c r="I16" s="14"/>
      <c r="J16" s="14"/>
      <c r="K16" s="14"/>
      <c r="L16" s="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1" customFormat="1" ht="34.5">
      <c r="A17" s="15"/>
      <c r="B17" s="13" t="s">
        <v>98</v>
      </c>
      <c r="C17" s="14">
        <v>135.8</v>
      </c>
      <c r="D17" s="14">
        <v>30900</v>
      </c>
      <c r="E17" s="14">
        <v>2100</v>
      </c>
      <c r="F17" s="14"/>
      <c r="G17" s="14"/>
      <c r="H17" s="14"/>
      <c r="I17" s="14"/>
      <c r="J17" s="14"/>
      <c r="K17" s="14"/>
      <c r="L17" s="1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1" customFormat="1" ht="34.5">
      <c r="A18" s="15"/>
      <c r="B18" s="13" t="s">
        <v>246</v>
      </c>
      <c r="C18" s="14">
        <v>77.36</v>
      </c>
      <c r="D18" s="14">
        <v>16366.05</v>
      </c>
      <c r="E18" s="14">
        <v>190.89</v>
      </c>
      <c r="F18" s="14"/>
      <c r="G18" s="14"/>
      <c r="H18" s="14"/>
      <c r="I18" s="14"/>
      <c r="J18" s="14"/>
      <c r="K18" s="14"/>
      <c r="L18" s="1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1" customFormat="1" ht="34.5">
      <c r="A19" s="15"/>
      <c r="B19" s="13" t="s">
        <v>99</v>
      </c>
      <c r="C19" s="14">
        <v>101</v>
      </c>
      <c r="D19" s="14">
        <v>23400</v>
      </c>
      <c r="E19" s="14">
        <v>2400</v>
      </c>
      <c r="F19" s="14"/>
      <c r="G19" s="14"/>
      <c r="H19" s="14"/>
      <c r="I19" s="14"/>
      <c r="J19" s="14"/>
      <c r="K19" s="14"/>
      <c r="L19" s="1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1" customFormat="1" ht="51.75">
      <c r="A20" s="15"/>
      <c r="B20" s="13" t="s">
        <v>100</v>
      </c>
      <c r="C20" s="14">
        <v>81.449</v>
      </c>
      <c r="D20" s="14">
        <v>10000</v>
      </c>
      <c r="E20" s="14">
        <v>104.76</v>
      </c>
      <c r="F20" s="14"/>
      <c r="G20" s="14"/>
      <c r="H20" s="14"/>
      <c r="I20" s="14"/>
      <c r="J20" s="14"/>
      <c r="K20" s="14"/>
      <c r="L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1" customFormat="1" ht="34.5">
      <c r="A21" s="15"/>
      <c r="B21" s="13" t="s">
        <v>101</v>
      </c>
      <c r="C21" s="14">
        <v>85.2</v>
      </c>
      <c r="D21" s="14">
        <v>21295</v>
      </c>
      <c r="E21" s="14">
        <v>500</v>
      </c>
      <c r="F21" s="14"/>
      <c r="G21" s="14"/>
      <c r="H21" s="14"/>
      <c r="I21" s="14"/>
      <c r="J21" s="14"/>
      <c r="K21" s="14"/>
      <c r="L21" s="1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1" customFormat="1" ht="69">
      <c r="A22" s="15"/>
      <c r="B22" s="13" t="s">
        <v>102</v>
      </c>
      <c r="C22" s="14">
        <v>62.96</v>
      </c>
      <c r="D22" s="14">
        <v>7472</v>
      </c>
      <c r="E22" s="14">
        <v>375.24</v>
      </c>
      <c r="F22" s="14"/>
      <c r="G22" s="14"/>
      <c r="H22" s="14"/>
      <c r="I22" s="14"/>
      <c r="J22" s="14"/>
      <c r="K22" s="14"/>
      <c r="L22" s="1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1" customFormat="1" ht="34.5">
      <c r="A23" s="15"/>
      <c r="B23" s="13" t="s">
        <v>103</v>
      </c>
      <c r="C23" s="14">
        <v>37.5</v>
      </c>
      <c r="D23" s="14">
        <v>19925</v>
      </c>
      <c r="E23" s="14">
        <v>350</v>
      </c>
      <c r="F23" s="14"/>
      <c r="G23" s="14"/>
      <c r="H23" s="14"/>
      <c r="I23" s="14"/>
      <c r="J23" s="14"/>
      <c r="K23" s="14"/>
      <c r="L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" customFormat="1" ht="34.5">
      <c r="A24" s="15"/>
      <c r="B24" s="13" t="s">
        <v>44</v>
      </c>
      <c r="C24" s="14">
        <v>15.73</v>
      </c>
      <c r="D24" s="14">
        <v>13250</v>
      </c>
      <c r="E24" s="14">
        <v>238.1</v>
      </c>
      <c r="F24" s="14"/>
      <c r="G24" s="14"/>
      <c r="H24" s="14"/>
      <c r="I24" s="14"/>
      <c r="J24" s="14"/>
      <c r="K24" s="14"/>
      <c r="L24" s="1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1" customFormat="1" ht="34.5">
      <c r="A25" s="89"/>
      <c r="B25" s="65" t="s">
        <v>443</v>
      </c>
      <c r="C25" s="14"/>
      <c r="D25" s="14">
        <v>21800</v>
      </c>
      <c r="E25" s="14"/>
      <c r="F25" s="14"/>
      <c r="G25" s="14"/>
      <c r="H25" s="14"/>
      <c r="I25" s="14"/>
      <c r="J25" s="14"/>
      <c r="K25" s="14"/>
      <c r="L25" s="1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59" customFormat="1" ht="51.75">
      <c r="A26" s="64"/>
      <c r="B26" s="65" t="s">
        <v>240</v>
      </c>
      <c r="C26" s="11">
        <v>42.98</v>
      </c>
      <c r="D26" s="11">
        <v>24000</v>
      </c>
      <c r="E26" s="11">
        <v>354.6</v>
      </c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34.5">
      <c r="A27" s="16" t="s">
        <v>80</v>
      </c>
      <c r="B27" s="17" t="s">
        <v>246</v>
      </c>
      <c r="C27" s="18">
        <f>SUM(C28:C48)</f>
        <v>8690.659</v>
      </c>
      <c r="D27" s="18">
        <f aca="true" t="shared" si="1" ref="D27:I27">SUM(D28:D48)</f>
        <v>983260</v>
      </c>
      <c r="E27" s="18">
        <f t="shared" si="1"/>
        <v>78638.3</v>
      </c>
      <c r="F27" s="18">
        <f t="shared" si="1"/>
        <v>440480</v>
      </c>
      <c r="G27" s="18">
        <f t="shared" si="1"/>
        <v>125</v>
      </c>
      <c r="H27" s="18">
        <f t="shared" si="1"/>
        <v>50</v>
      </c>
      <c r="I27" s="18">
        <f t="shared" si="1"/>
        <v>9250</v>
      </c>
      <c r="J27" s="18">
        <f>SUM(J28:J48)</f>
        <v>5685.7</v>
      </c>
      <c r="K27" s="18">
        <f>SUM(K28:K48)</f>
        <v>0</v>
      </c>
      <c r="L27" s="18">
        <f>SUM(L28:L48)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86.25">
      <c r="A28" s="19"/>
      <c r="B28" s="41" t="s">
        <v>293</v>
      </c>
      <c r="C28" s="21">
        <v>370</v>
      </c>
      <c r="D28" s="21">
        <v>51000</v>
      </c>
      <c r="E28" s="21">
        <v>8000</v>
      </c>
      <c r="F28" s="21"/>
      <c r="G28" s="21"/>
      <c r="H28" s="28"/>
      <c r="I28" s="28"/>
      <c r="J28" s="28"/>
      <c r="K28" s="28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19"/>
      <c r="B29" s="20" t="s">
        <v>254</v>
      </c>
      <c r="C29" s="21">
        <v>647.759</v>
      </c>
      <c r="D29" s="21">
        <v>118000</v>
      </c>
      <c r="E29" s="21">
        <v>8900</v>
      </c>
      <c r="F29" s="21"/>
      <c r="G29" s="21"/>
      <c r="H29" s="28"/>
      <c r="I29" s="28">
        <v>6250</v>
      </c>
      <c r="J29" s="28">
        <v>2000</v>
      </c>
      <c r="K29" s="28"/>
      <c r="L29" s="2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69">
      <c r="A30" s="19"/>
      <c r="B30" s="20" t="s">
        <v>256</v>
      </c>
      <c r="C30" s="21">
        <v>510</v>
      </c>
      <c r="D30" s="21">
        <v>53000</v>
      </c>
      <c r="E30" s="21">
        <v>5200</v>
      </c>
      <c r="F30" s="21"/>
      <c r="G30" s="21"/>
      <c r="H30" s="28">
        <v>50</v>
      </c>
      <c r="I30" s="28">
        <v>1500</v>
      </c>
      <c r="J30" s="28">
        <v>1600</v>
      </c>
      <c r="K30" s="28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86.25">
      <c r="A31" s="19"/>
      <c r="B31" s="20" t="s">
        <v>257</v>
      </c>
      <c r="C31" s="21"/>
      <c r="D31" s="21">
        <v>52800</v>
      </c>
      <c r="E31" s="21">
        <v>3300</v>
      </c>
      <c r="F31" s="21">
        <v>115000</v>
      </c>
      <c r="G31" s="21"/>
      <c r="H31" s="28"/>
      <c r="I31" s="28"/>
      <c r="J31" s="28"/>
      <c r="K31" s="28"/>
      <c r="L31" s="2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9">
      <c r="A32" s="61"/>
      <c r="B32" s="20" t="s">
        <v>259</v>
      </c>
      <c r="C32" s="28">
        <v>537</v>
      </c>
      <c r="D32" s="28">
        <v>55000</v>
      </c>
      <c r="E32" s="28">
        <v>4100</v>
      </c>
      <c r="F32" s="28"/>
      <c r="G32" s="28"/>
      <c r="H32" s="28"/>
      <c r="I32" s="28"/>
      <c r="J32" s="28"/>
      <c r="K32" s="28"/>
      <c r="L32" s="2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61"/>
      <c r="B33" s="27" t="s">
        <v>253</v>
      </c>
      <c r="C33" s="21">
        <v>360</v>
      </c>
      <c r="D33" s="21">
        <v>48000</v>
      </c>
      <c r="E33" s="21">
        <v>3700</v>
      </c>
      <c r="F33" s="21"/>
      <c r="G33" s="21"/>
      <c r="H33" s="28"/>
      <c r="I33" s="28">
        <v>1500</v>
      </c>
      <c r="J33" s="28">
        <v>300</v>
      </c>
      <c r="K33" s="28"/>
      <c r="L33" s="2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16"/>
      <c r="B34" s="17" t="s">
        <v>255</v>
      </c>
      <c r="C34" s="21">
        <v>350</v>
      </c>
      <c r="D34" s="23">
        <v>96000</v>
      </c>
      <c r="E34" s="21">
        <v>8800</v>
      </c>
      <c r="F34" s="21"/>
      <c r="G34" s="24"/>
      <c r="H34" s="28"/>
      <c r="I34" s="28"/>
      <c r="J34" s="28">
        <v>1000</v>
      </c>
      <c r="K34" s="28"/>
      <c r="L34" s="2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03.5">
      <c r="A35" s="19"/>
      <c r="B35" s="22" t="s">
        <v>252</v>
      </c>
      <c r="C35" s="21">
        <v>770</v>
      </c>
      <c r="D35" s="21">
        <v>94409</v>
      </c>
      <c r="E35" s="21">
        <v>11000</v>
      </c>
      <c r="F35" s="21"/>
      <c r="G35" s="21">
        <v>125</v>
      </c>
      <c r="H35" s="28"/>
      <c r="I35" s="28"/>
      <c r="J35" s="28"/>
      <c r="K35" s="28"/>
      <c r="L35" s="2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39.75" customHeight="1">
      <c r="A36" s="19"/>
      <c r="B36" s="20" t="s">
        <v>85</v>
      </c>
      <c r="C36" s="92">
        <v>281.5</v>
      </c>
      <c r="D36" s="21">
        <v>13200</v>
      </c>
      <c r="E36" s="21">
        <v>2670</v>
      </c>
      <c r="F36" s="21"/>
      <c r="G36" s="21"/>
      <c r="H36" s="28"/>
      <c r="I36" s="28"/>
      <c r="J36" s="28"/>
      <c r="K36" s="28"/>
      <c r="L36" s="2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34.5">
      <c r="A37" s="19"/>
      <c r="B37" s="20" t="s">
        <v>86</v>
      </c>
      <c r="C37" s="21"/>
      <c r="D37" s="21">
        <v>85500</v>
      </c>
      <c r="E37" s="21">
        <v>2430</v>
      </c>
      <c r="F37" s="21">
        <v>325480</v>
      </c>
      <c r="G37" s="21"/>
      <c r="H37" s="28"/>
      <c r="I37" s="28"/>
      <c r="J37" s="28">
        <v>785.7</v>
      </c>
      <c r="K37" s="28"/>
      <c r="L37" s="2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51.75">
      <c r="A38" s="25"/>
      <c r="B38" s="20" t="s">
        <v>169</v>
      </c>
      <c r="C38" s="92">
        <v>527.5</v>
      </c>
      <c r="D38" s="21">
        <v>28450</v>
      </c>
      <c r="E38" s="21">
        <v>2324</v>
      </c>
      <c r="F38" s="21"/>
      <c r="G38" s="21"/>
      <c r="H38" s="28"/>
      <c r="I38" s="28"/>
      <c r="J38" s="28"/>
      <c r="K38" s="28"/>
      <c r="L38" s="2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34.5">
      <c r="A39" s="19"/>
      <c r="B39" s="20" t="s">
        <v>87</v>
      </c>
      <c r="C39" s="21">
        <v>1308.5</v>
      </c>
      <c r="D39" s="21">
        <v>111225</v>
      </c>
      <c r="E39" s="21">
        <v>2700</v>
      </c>
      <c r="F39" s="21"/>
      <c r="G39" s="21"/>
      <c r="H39" s="28"/>
      <c r="I39" s="28"/>
      <c r="J39" s="28"/>
      <c r="K39" s="28"/>
      <c r="L39" s="2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34.5">
      <c r="A40" s="19"/>
      <c r="B40" s="20" t="s">
        <v>441</v>
      </c>
      <c r="C40" s="21">
        <v>243.7</v>
      </c>
      <c r="D40" s="21">
        <v>28550</v>
      </c>
      <c r="E40" s="21">
        <v>2824</v>
      </c>
      <c r="F40" s="21"/>
      <c r="G40" s="21"/>
      <c r="H40" s="28"/>
      <c r="I40" s="28"/>
      <c r="J40" s="28"/>
      <c r="K40" s="28"/>
      <c r="L40" s="2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39.75" customHeight="1">
      <c r="A41" s="61"/>
      <c r="B41" s="20" t="s">
        <v>88</v>
      </c>
      <c r="C41" s="28">
        <v>376.2</v>
      </c>
      <c r="D41" s="28">
        <v>9640</v>
      </c>
      <c r="E41" s="28">
        <v>787</v>
      </c>
      <c r="F41" s="28"/>
      <c r="G41" s="28"/>
      <c r="H41" s="28"/>
      <c r="I41" s="28"/>
      <c r="J41" s="28"/>
      <c r="K41" s="28"/>
      <c r="L41" s="2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7.25">
      <c r="A42" s="19"/>
      <c r="B42" s="27" t="s">
        <v>89</v>
      </c>
      <c r="C42" s="92">
        <v>870</v>
      </c>
      <c r="D42" s="20">
        <v>21200</v>
      </c>
      <c r="E42" s="21">
        <v>1963</v>
      </c>
      <c r="F42" s="21"/>
      <c r="G42" s="21"/>
      <c r="H42" s="28"/>
      <c r="I42" s="28"/>
      <c r="J42" s="28"/>
      <c r="K42" s="28"/>
      <c r="L42" s="2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54" customHeight="1">
      <c r="A43" s="26"/>
      <c r="B43" s="20" t="s">
        <v>90</v>
      </c>
      <c r="C43" s="28">
        <v>240</v>
      </c>
      <c r="D43" s="27">
        <v>7100</v>
      </c>
      <c r="E43" s="28">
        <v>180</v>
      </c>
      <c r="F43" s="29"/>
      <c r="G43" s="29"/>
      <c r="H43" s="29"/>
      <c r="I43" s="29"/>
      <c r="J43" s="29"/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37.5" customHeight="1">
      <c r="A44" s="26"/>
      <c r="B44" s="27" t="s">
        <v>442</v>
      </c>
      <c r="C44" s="28">
        <v>75</v>
      </c>
      <c r="D44" s="27">
        <v>5550</v>
      </c>
      <c r="E44" s="28">
        <v>1287</v>
      </c>
      <c r="F44" s="29"/>
      <c r="G44" s="29"/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51.75">
      <c r="A45" s="30"/>
      <c r="B45" s="77" t="s">
        <v>93</v>
      </c>
      <c r="C45" s="18">
        <v>774</v>
      </c>
      <c r="D45" s="17">
        <v>38906</v>
      </c>
      <c r="E45" s="18">
        <v>4900</v>
      </c>
      <c r="F45" s="31"/>
      <c r="G45" s="31"/>
      <c r="H45" s="78"/>
      <c r="I45" s="78"/>
      <c r="J45" s="78"/>
      <c r="K45" s="78"/>
      <c r="L45" s="7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36.75" customHeight="1">
      <c r="A46" s="19"/>
      <c r="B46" s="27" t="s">
        <v>94</v>
      </c>
      <c r="C46" s="21">
        <v>282.5</v>
      </c>
      <c r="D46" s="21">
        <v>34855</v>
      </c>
      <c r="E46" s="21">
        <v>2431</v>
      </c>
      <c r="F46" s="21"/>
      <c r="G46" s="21"/>
      <c r="H46" s="28"/>
      <c r="I46" s="28"/>
      <c r="J46" s="28"/>
      <c r="K46" s="28"/>
      <c r="L46" s="2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8.75" customHeight="1">
      <c r="A47" s="19"/>
      <c r="B47" s="20" t="s">
        <v>463</v>
      </c>
      <c r="C47" s="21">
        <v>97</v>
      </c>
      <c r="D47" s="21">
        <v>16800</v>
      </c>
      <c r="E47" s="21">
        <v>658</v>
      </c>
      <c r="F47" s="21"/>
      <c r="G47" s="21"/>
      <c r="H47" s="28"/>
      <c r="I47" s="28"/>
      <c r="J47" s="28"/>
      <c r="K47" s="28"/>
      <c r="L47" s="2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72" customFormat="1" ht="17.25">
      <c r="A48" s="67"/>
      <c r="B48" s="20" t="s">
        <v>91</v>
      </c>
      <c r="C48" s="69">
        <v>70</v>
      </c>
      <c r="D48" s="69">
        <v>14075</v>
      </c>
      <c r="E48" s="69">
        <v>484.3</v>
      </c>
      <c r="F48" s="69"/>
      <c r="G48" s="69"/>
      <c r="H48" s="70"/>
      <c r="I48" s="70"/>
      <c r="J48" s="70"/>
      <c r="K48" s="70"/>
      <c r="L48" s="70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</row>
    <row r="49" spans="1:46" ht="34.5" hidden="1">
      <c r="A49" s="26"/>
      <c r="B49" s="68" t="s">
        <v>92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7.25">
      <c r="A50" s="26" t="s">
        <v>168</v>
      </c>
      <c r="B50" s="27" t="s">
        <v>105</v>
      </c>
      <c r="C50" s="28">
        <f>SUM(C51:C58)</f>
        <v>17129.6</v>
      </c>
      <c r="D50" s="28">
        <f>SUM(D51:D58)</f>
        <v>4136800</v>
      </c>
      <c r="E50" s="28">
        <f>SUM(E51:E58)</f>
        <v>598560</v>
      </c>
      <c r="F50" s="28">
        <f>SUM(F51:F58)</f>
        <v>368220</v>
      </c>
      <c r="G50" s="28">
        <f aca="true" t="shared" si="2" ref="G50:L50">SUM(G51:G57)</f>
        <v>0</v>
      </c>
      <c r="H50" s="28">
        <f t="shared" si="2"/>
        <v>0</v>
      </c>
      <c r="I50" s="28">
        <f t="shared" si="2"/>
        <v>0</v>
      </c>
      <c r="J50" s="28">
        <f t="shared" si="2"/>
        <v>0</v>
      </c>
      <c r="K50" s="28">
        <f t="shared" si="2"/>
        <v>0</v>
      </c>
      <c r="L50" s="28">
        <f t="shared" si="2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74.25" customHeight="1">
      <c r="A51" s="26"/>
      <c r="B51" s="27" t="s">
        <v>140</v>
      </c>
      <c r="C51" s="28">
        <v>8350</v>
      </c>
      <c r="D51" s="28">
        <v>2147000</v>
      </c>
      <c r="E51" s="28">
        <v>285000</v>
      </c>
      <c r="F51" s="28">
        <v>180000</v>
      </c>
      <c r="G51" s="28"/>
      <c r="H51" s="29"/>
      <c r="I51" s="29"/>
      <c r="J51" s="29"/>
      <c r="K51" s="29"/>
      <c r="L51" s="29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26"/>
      <c r="B52" s="27" t="s">
        <v>435</v>
      </c>
      <c r="C52" s="28">
        <v>5000</v>
      </c>
      <c r="D52" s="28">
        <v>1209000</v>
      </c>
      <c r="E52" s="28">
        <v>200000</v>
      </c>
      <c r="F52" s="28">
        <v>127200</v>
      </c>
      <c r="G52" s="28"/>
      <c r="H52" s="29"/>
      <c r="I52" s="29"/>
      <c r="J52" s="29"/>
      <c r="K52" s="29"/>
      <c r="L52" s="2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34.5">
      <c r="A53" s="26"/>
      <c r="B53" s="27" t="s">
        <v>141</v>
      </c>
      <c r="C53" s="29">
        <v>2100</v>
      </c>
      <c r="D53" s="29">
        <v>435000</v>
      </c>
      <c r="E53" s="29">
        <v>80000</v>
      </c>
      <c r="F53" s="29">
        <v>18020</v>
      </c>
      <c r="G53" s="29"/>
      <c r="H53" s="29"/>
      <c r="I53" s="29"/>
      <c r="J53" s="29"/>
      <c r="K53" s="29"/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51.75">
      <c r="A54" s="26"/>
      <c r="B54" s="27" t="s">
        <v>142</v>
      </c>
      <c r="C54" s="29">
        <v>168</v>
      </c>
      <c r="D54" s="29">
        <v>22800</v>
      </c>
      <c r="E54" s="29">
        <v>2500</v>
      </c>
      <c r="F54" s="29"/>
      <c r="G54" s="29"/>
      <c r="H54" s="29"/>
      <c r="I54" s="29"/>
      <c r="J54" s="29"/>
      <c r="K54" s="29"/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51.75">
      <c r="A55" s="26"/>
      <c r="B55" s="27" t="s">
        <v>143</v>
      </c>
      <c r="C55" s="29">
        <v>167</v>
      </c>
      <c r="D55" s="29">
        <v>12000</v>
      </c>
      <c r="E55" s="29">
        <v>1700</v>
      </c>
      <c r="F55" s="29"/>
      <c r="G55" s="29"/>
      <c r="H55" s="29"/>
      <c r="I55" s="29"/>
      <c r="J55" s="29"/>
      <c r="K55" s="29"/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4.5">
      <c r="A56" s="26"/>
      <c r="B56" s="27" t="s">
        <v>191</v>
      </c>
      <c r="C56" s="29">
        <v>1280</v>
      </c>
      <c r="D56" s="29">
        <v>300000</v>
      </c>
      <c r="E56" s="29">
        <v>29000</v>
      </c>
      <c r="F56" s="29">
        <v>43000</v>
      </c>
      <c r="G56" s="29"/>
      <c r="H56" s="29"/>
      <c r="I56" s="29"/>
      <c r="J56" s="29"/>
      <c r="K56" s="29"/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51.75" hidden="1">
      <c r="A57" s="26"/>
      <c r="B57" s="27" t="s">
        <v>166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26"/>
      <c r="B58" s="27" t="s">
        <v>473</v>
      </c>
      <c r="C58" s="29">
        <v>64.6</v>
      </c>
      <c r="D58" s="29">
        <v>11000</v>
      </c>
      <c r="E58" s="29">
        <v>360</v>
      </c>
      <c r="F58" s="29"/>
      <c r="G58" s="29"/>
      <c r="H58" s="29"/>
      <c r="I58" s="29"/>
      <c r="J58" s="29"/>
      <c r="K58" s="29"/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26" t="s">
        <v>167</v>
      </c>
      <c r="B59" s="27" t="s">
        <v>106</v>
      </c>
      <c r="C59" s="29">
        <v>1240.31</v>
      </c>
      <c r="D59" s="81">
        <v>222000</v>
      </c>
      <c r="E59" s="29">
        <v>14286</v>
      </c>
      <c r="F59" s="29"/>
      <c r="G59" s="29"/>
      <c r="H59" s="29">
        <v>623</v>
      </c>
      <c r="I59" s="29">
        <v>105621</v>
      </c>
      <c r="J59" s="29">
        <v>8302</v>
      </c>
      <c r="K59" s="29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4.5">
      <c r="A60" s="26" t="s">
        <v>436</v>
      </c>
      <c r="B60" s="27" t="s">
        <v>111</v>
      </c>
      <c r="C60" s="29">
        <f aca="true" t="shared" si="3" ref="C60:L60">SUM(C61:C112)</f>
        <v>3241.72</v>
      </c>
      <c r="D60" s="91">
        <f t="shared" si="3"/>
        <v>426700</v>
      </c>
      <c r="E60" s="29">
        <f t="shared" si="3"/>
        <v>44880.5</v>
      </c>
      <c r="F60" s="29">
        <f t="shared" si="3"/>
        <v>4763</v>
      </c>
      <c r="G60" s="29">
        <f t="shared" si="3"/>
        <v>15</v>
      </c>
      <c r="H60" s="29">
        <f t="shared" si="3"/>
        <v>426.83</v>
      </c>
      <c r="I60" s="29">
        <f t="shared" si="3"/>
        <v>29647</v>
      </c>
      <c r="J60" s="29">
        <f t="shared" si="3"/>
        <v>1824</v>
      </c>
      <c r="K60" s="29">
        <f t="shared" si="3"/>
        <v>0</v>
      </c>
      <c r="L60" s="29">
        <f t="shared" si="3"/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34.5">
      <c r="A61" s="26"/>
      <c r="B61" s="27" t="s">
        <v>0</v>
      </c>
      <c r="C61" s="29">
        <v>842</v>
      </c>
      <c r="D61" s="29">
        <v>76891</v>
      </c>
      <c r="E61" s="29">
        <v>9051.4</v>
      </c>
      <c r="F61" s="29">
        <v>4763</v>
      </c>
      <c r="G61" s="29">
        <v>5</v>
      </c>
      <c r="H61" s="29">
        <v>6.55</v>
      </c>
      <c r="I61" s="29">
        <v>600</v>
      </c>
      <c r="J61" s="29">
        <v>39</v>
      </c>
      <c r="K61" s="29"/>
      <c r="L61" s="2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34.5">
      <c r="A62" s="26"/>
      <c r="B62" s="27" t="s">
        <v>1</v>
      </c>
      <c r="C62" s="29">
        <v>419.6</v>
      </c>
      <c r="D62" s="29">
        <v>48130</v>
      </c>
      <c r="E62" s="29">
        <v>7202</v>
      </c>
      <c r="F62" s="29"/>
      <c r="G62" s="29"/>
      <c r="H62" s="29">
        <v>3.88</v>
      </c>
      <c r="I62" s="29"/>
      <c r="J62" s="29"/>
      <c r="K62" s="29"/>
      <c r="L62" s="29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34.5" hidden="1">
      <c r="A63" s="26"/>
      <c r="B63" s="27" t="s">
        <v>144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34.5" hidden="1">
      <c r="A64" s="26"/>
      <c r="B64" s="27" t="s">
        <v>112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34.5" hidden="1">
      <c r="A65" s="26"/>
      <c r="B65" s="27" t="s">
        <v>113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34.5" hidden="1">
      <c r="A66" s="26"/>
      <c r="B66" s="27" t="s">
        <v>114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34.5" hidden="1">
      <c r="A67" s="26"/>
      <c r="B67" s="27" t="s">
        <v>115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34.5" hidden="1">
      <c r="A68" s="26"/>
      <c r="B68" s="27" t="s">
        <v>116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34.5" hidden="1">
      <c r="A69" s="26"/>
      <c r="B69" s="27" t="s">
        <v>117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34.5" hidden="1">
      <c r="A70" s="26"/>
      <c r="B70" s="27" t="s">
        <v>145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34.5" hidden="1">
      <c r="A71" s="26"/>
      <c r="B71" s="27" t="s">
        <v>146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34.5" hidden="1">
      <c r="A72" s="26"/>
      <c r="B72" s="27" t="s">
        <v>118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34.5" hidden="1">
      <c r="A73" s="26"/>
      <c r="B73" s="27" t="s">
        <v>119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34.5" hidden="1">
      <c r="A74" s="26"/>
      <c r="B74" s="27" t="s">
        <v>147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34.5" hidden="1">
      <c r="A75" s="26"/>
      <c r="B75" s="27" t="s">
        <v>120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34.5" hidden="1">
      <c r="A76" s="26"/>
      <c r="B76" s="27" t="s">
        <v>148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34.5" hidden="1">
      <c r="A77" s="26"/>
      <c r="B77" s="27" t="s">
        <v>121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34.5" hidden="1">
      <c r="A78" s="26"/>
      <c r="B78" s="27" t="s">
        <v>149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34.5" hidden="1">
      <c r="A79" s="26"/>
      <c r="B79" s="27" t="s">
        <v>229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34.5" hidden="1">
      <c r="A80" s="26"/>
      <c r="B80" s="27" t="s">
        <v>122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34.5" hidden="1">
      <c r="A81" s="26"/>
      <c r="B81" s="27" t="s">
        <v>150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34.5" hidden="1">
      <c r="A82" s="26"/>
      <c r="B82" s="27" t="s">
        <v>151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34.5" hidden="1">
      <c r="A83" s="26"/>
      <c r="B83" s="27" t="s">
        <v>123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34.5" hidden="1">
      <c r="A84" s="26"/>
      <c r="B84" s="27" t="s">
        <v>152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34.5" hidden="1">
      <c r="A85" s="26"/>
      <c r="B85" s="27" t="s">
        <v>124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34.5" hidden="1">
      <c r="A86" s="26"/>
      <c r="B86" s="27" t="s">
        <v>125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34.5" hidden="1">
      <c r="A87" s="26"/>
      <c r="B87" s="27" t="s">
        <v>126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34.5" hidden="1">
      <c r="A88" s="26"/>
      <c r="B88" s="27" t="s">
        <v>127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34.5" hidden="1">
      <c r="A89" s="26"/>
      <c r="B89" s="27" t="s">
        <v>153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34.5" hidden="1">
      <c r="A90" s="26"/>
      <c r="B90" s="27" t="s">
        <v>154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34.5" hidden="1">
      <c r="A91" s="26"/>
      <c r="B91" s="27" t="s">
        <v>128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34.5" hidden="1">
      <c r="A92" s="26"/>
      <c r="B92" s="27" t="s">
        <v>162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34.5" hidden="1">
      <c r="A93" s="26"/>
      <c r="B93" s="27" t="s">
        <v>155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34.5" hidden="1">
      <c r="A94" s="26"/>
      <c r="B94" s="27" t="s">
        <v>156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34.5" hidden="1">
      <c r="A95" s="26"/>
      <c r="B95" s="27" t="s">
        <v>129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34.5" hidden="1">
      <c r="A96" s="26"/>
      <c r="B96" s="27" t="s">
        <v>157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34.5" hidden="1">
      <c r="A97" s="26"/>
      <c r="B97" s="27" t="s">
        <v>130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7.25">
      <c r="A98" s="26"/>
      <c r="B98" s="27" t="s">
        <v>131</v>
      </c>
      <c r="C98" s="29">
        <v>170.9</v>
      </c>
      <c r="D98" s="29">
        <v>7534</v>
      </c>
      <c r="E98" s="29">
        <v>954</v>
      </c>
      <c r="F98" s="29"/>
      <c r="G98" s="29"/>
      <c r="H98" s="29">
        <v>62.8</v>
      </c>
      <c r="I98" s="29">
        <v>900</v>
      </c>
      <c r="J98" s="29">
        <v>214</v>
      </c>
      <c r="K98" s="29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7.25">
      <c r="A99" s="26"/>
      <c r="B99" s="27" t="s">
        <v>132</v>
      </c>
      <c r="C99" s="29">
        <v>174.7</v>
      </c>
      <c r="D99" s="29">
        <v>7434</v>
      </c>
      <c r="E99" s="29">
        <v>6112</v>
      </c>
      <c r="F99" s="29"/>
      <c r="G99" s="29"/>
      <c r="H99" s="29">
        <v>64.1</v>
      </c>
      <c r="I99" s="29">
        <v>892</v>
      </c>
      <c r="J99" s="29">
        <v>364</v>
      </c>
      <c r="K99" s="29"/>
      <c r="L99" s="2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7.25">
      <c r="A100" s="26"/>
      <c r="B100" s="27" t="s">
        <v>133</v>
      </c>
      <c r="C100" s="29">
        <v>97.3</v>
      </c>
      <c r="D100" s="29">
        <v>7434</v>
      </c>
      <c r="E100" s="29">
        <v>3352</v>
      </c>
      <c r="F100" s="29"/>
      <c r="G100" s="29"/>
      <c r="H100" s="29">
        <v>35.6</v>
      </c>
      <c r="I100" s="29">
        <v>892</v>
      </c>
      <c r="J100" s="29">
        <v>368</v>
      </c>
      <c r="K100" s="29"/>
      <c r="L100" s="2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7.25">
      <c r="A101" s="26"/>
      <c r="B101" s="27" t="s">
        <v>134</v>
      </c>
      <c r="C101" s="29">
        <v>129.5</v>
      </c>
      <c r="D101" s="29">
        <v>7654</v>
      </c>
      <c r="E101" s="29">
        <v>684</v>
      </c>
      <c r="F101" s="29"/>
      <c r="G101" s="29"/>
      <c r="H101" s="29">
        <v>47.5</v>
      </c>
      <c r="I101" s="29">
        <v>918</v>
      </c>
      <c r="J101" s="29">
        <v>234</v>
      </c>
      <c r="K101" s="29"/>
      <c r="L101" s="2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7.25">
      <c r="A102" s="26"/>
      <c r="B102" s="27" t="s">
        <v>135</v>
      </c>
      <c r="C102" s="29">
        <v>51.5</v>
      </c>
      <c r="D102" s="29">
        <v>2216</v>
      </c>
      <c r="E102" s="29">
        <v>393</v>
      </c>
      <c r="F102" s="29"/>
      <c r="G102" s="29"/>
      <c r="H102" s="29">
        <v>18.9</v>
      </c>
      <c r="I102" s="29">
        <v>264</v>
      </c>
      <c r="J102" s="29">
        <v>45</v>
      </c>
      <c r="K102" s="29"/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7.25">
      <c r="A103" s="26"/>
      <c r="B103" s="27" t="s">
        <v>136</v>
      </c>
      <c r="C103" s="29">
        <v>77.5</v>
      </c>
      <c r="D103" s="29">
        <v>8420</v>
      </c>
      <c r="E103" s="29">
        <v>351</v>
      </c>
      <c r="F103" s="29"/>
      <c r="G103" s="29"/>
      <c r="H103" s="29">
        <v>28.4</v>
      </c>
      <c r="I103" s="29">
        <v>1011</v>
      </c>
      <c r="J103" s="29">
        <v>14</v>
      </c>
      <c r="K103" s="29"/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7.25">
      <c r="A104" s="26"/>
      <c r="B104" s="27" t="s">
        <v>137</v>
      </c>
      <c r="C104" s="29"/>
      <c r="D104" s="29">
        <v>151038</v>
      </c>
      <c r="E104" s="29">
        <v>1193</v>
      </c>
      <c r="F104" s="29">
        <v>0</v>
      </c>
      <c r="G104" s="29">
        <v>10</v>
      </c>
      <c r="H104" s="29"/>
      <c r="I104" s="29">
        <v>20333</v>
      </c>
      <c r="J104" s="29">
        <v>116</v>
      </c>
      <c r="K104" s="29"/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7.25">
      <c r="A105" s="26"/>
      <c r="B105" s="27" t="s">
        <v>138</v>
      </c>
      <c r="C105" s="29">
        <v>37.5</v>
      </c>
      <c r="D105" s="29">
        <v>6359</v>
      </c>
      <c r="E105" s="29">
        <v>1190</v>
      </c>
      <c r="F105" s="29"/>
      <c r="G105" s="29"/>
      <c r="H105" s="29">
        <v>13.8</v>
      </c>
      <c r="I105" s="29">
        <v>761</v>
      </c>
      <c r="J105" s="29">
        <v>120</v>
      </c>
      <c r="K105" s="29"/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7.25">
      <c r="A106" s="26"/>
      <c r="B106" s="27" t="s">
        <v>158</v>
      </c>
      <c r="C106" s="29">
        <v>155.7</v>
      </c>
      <c r="D106" s="29">
        <v>8250</v>
      </c>
      <c r="E106" s="29">
        <v>3544.8</v>
      </c>
      <c r="F106" s="29"/>
      <c r="G106" s="29"/>
      <c r="H106" s="29">
        <v>2.1</v>
      </c>
      <c r="I106" s="29">
        <v>209</v>
      </c>
      <c r="J106" s="29">
        <v>71</v>
      </c>
      <c r="K106" s="29"/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7.25">
      <c r="A107" s="26"/>
      <c r="B107" s="27" t="s">
        <v>159</v>
      </c>
      <c r="C107" s="29">
        <v>237.12</v>
      </c>
      <c r="D107" s="29">
        <v>0</v>
      </c>
      <c r="E107" s="29">
        <v>481</v>
      </c>
      <c r="F107" s="29"/>
      <c r="G107" s="29"/>
      <c r="H107" s="29">
        <v>87.2</v>
      </c>
      <c r="I107" s="29"/>
      <c r="J107" s="29">
        <v>162</v>
      </c>
      <c r="K107" s="29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7.25">
      <c r="A108" s="26"/>
      <c r="B108" s="27" t="s">
        <v>244</v>
      </c>
      <c r="C108" s="29">
        <v>189.6</v>
      </c>
      <c r="D108" s="29">
        <v>27839</v>
      </c>
      <c r="E108" s="29">
        <v>1785.5</v>
      </c>
      <c r="F108" s="29"/>
      <c r="G108" s="29"/>
      <c r="H108" s="29"/>
      <c r="I108" s="29"/>
      <c r="J108" s="29"/>
      <c r="K108" s="29"/>
      <c r="L108" s="2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7.25">
      <c r="A109" s="26"/>
      <c r="B109" s="27" t="s">
        <v>160</v>
      </c>
      <c r="C109" s="29">
        <v>513</v>
      </c>
      <c r="D109" s="29">
        <v>29705</v>
      </c>
      <c r="E109" s="29">
        <v>4785.2</v>
      </c>
      <c r="F109" s="29"/>
      <c r="G109" s="29"/>
      <c r="H109" s="29">
        <v>25.7</v>
      </c>
      <c r="I109" s="29">
        <v>105</v>
      </c>
      <c r="J109" s="29">
        <v>9</v>
      </c>
      <c r="K109" s="29"/>
      <c r="L109" s="29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7.25">
      <c r="A110" s="26"/>
      <c r="B110" s="27" t="s">
        <v>139</v>
      </c>
      <c r="C110" s="29">
        <v>82.3</v>
      </c>
      <c r="D110" s="29">
        <v>23046</v>
      </c>
      <c r="E110" s="29">
        <v>3030</v>
      </c>
      <c r="F110" s="29"/>
      <c r="G110" s="29"/>
      <c r="H110" s="29">
        <v>30.3</v>
      </c>
      <c r="I110" s="29">
        <v>2762</v>
      </c>
      <c r="J110" s="29">
        <v>68</v>
      </c>
      <c r="K110" s="29"/>
      <c r="L110" s="2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34.5">
      <c r="A111" s="26"/>
      <c r="B111" s="27" t="s">
        <v>448</v>
      </c>
      <c r="C111" s="29">
        <v>33.5</v>
      </c>
      <c r="D111" s="29">
        <v>1343.7</v>
      </c>
      <c r="E111" s="29">
        <v>582.2</v>
      </c>
      <c r="F111" s="29"/>
      <c r="G111" s="29"/>
      <c r="H111" s="29"/>
      <c r="I111" s="29"/>
      <c r="J111" s="29"/>
      <c r="K111" s="29"/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7.25">
      <c r="A112" s="26"/>
      <c r="B112" s="27" t="s">
        <v>161</v>
      </c>
      <c r="C112" s="29">
        <v>30</v>
      </c>
      <c r="D112" s="29">
        <v>13406.3</v>
      </c>
      <c r="E112" s="29">
        <v>189.4</v>
      </c>
      <c r="F112" s="29"/>
      <c r="G112" s="29"/>
      <c r="H112" s="29"/>
      <c r="I112" s="29"/>
      <c r="J112" s="29"/>
      <c r="K112" s="29"/>
      <c r="L112" s="2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51.75">
      <c r="A113" s="26" t="s">
        <v>437</v>
      </c>
      <c r="B113" s="27" t="s">
        <v>247</v>
      </c>
      <c r="C113" s="29">
        <f aca="true" t="shared" si="4" ref="C113:L113">SUM(C114:C121)</f>
        <v>686.0999999999999</v>
      </c>
      <c r="D113" s="29">
        <f>SUM(D114:D121)</f>
        <v>45000</v>
      </c>
      <c r="E113" s="91">
        <f t="shared" si="4"/>
        <v>7428.6</v>
      </c>
      <c r="F113" s="29">
        <f t="shared" si="4"/>
        <v>0</v>
      </c>
      <c r="G113" s="29">
        <f t="shared" si="4"/>
        <v>0</v>
      </c>
      <c r="H113" s="29">
        <f t="shared" si="4"/>
        <v>0</v>
      </c>
      <c r="I113" s="29">
        <f t="shared" si="4"/>
        <v>0</v>
      </c>
      <c r="J113" s="29">
        <f t="shared" si="4"/>
        <v>0</v>
      </c>
      <c r="K113" s="29">
        <f t="shared" si="4"/>
        <v>0</v>
      </c>
      <c r="L113" s="29">
        <f t="shared" si="4"/>
        <v>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7.25">
      <c r="A114" s="26"/>
      <c r="B114" s="27" t="s">
        <v>107</v>
      </c>
      <c r="C114" s="29">
        <v>95.5</v>
      </c>
      <c r="D114" s="29">
        <v>8232</v>
      </c>
      <c r="E114" s="29">
        <v>1118.5</v>
      </c>
      <c r="F114" s="29"/>
      <c r="G114" s="29"/>
      <c r="H114" s="29"/>
      <c r="I114" s="29"/>
      <c r="J114" s="29"/>
      <c r="K114" s="29"/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7.25">
      <c r="A115" s="26"/>
      <c r="B115" s="27" t="s">
        <v>439</v>
      </c>
      <c r="C115" s="29">
        <v>52.2</v>
      </c>
      <c r="D115" s="29">
        <v>2138</v>
      </c>
      <c r="E115" s="29">
        <v>308.4</v>
      </c>
      <c r="F115" s="29"/>
      <c r="G115" s="29"/>
      <c r="H115" s="29"/>
      <c r="I115" s="29"/>
      <c r="J115" s="29"/>
      <c r="K115" s="29"/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34.5">
      <c r="A116" s="26"/>
      <c r="B116" s="27" t="s">
        <v>165</v>
      </c>
      <c r="C116" s="29"/>
      <c r="D116" s="29"/>
      <c r="E116" s="29">
        <v>610</v>
      </c>
      <c r="F116" s="29"/>
      <c r="G116" s="29"/>
      <c r="H116" s="29"/>
      <c r="I116" s="29"/>
      <c r="J116" s="29"/>
      <c r="K116" s="29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34.5">
      <c r="A117" s="26"/>
      <c r="B117" s="27" t="s">
        <v>164</v>
      </c>
      <c r="C117" s="29">
        <v>264.9</v>
      </c>
      <c r="D117" s="29">
        <v>17784</v>
      </c>
      <c r="E117" s="29">
        <v>2552.7</v>
      </c>
      <c r="F117" s="29"/>
      <c r="G117" s="29"/>
      <c r="H117" s="29"/>
      <c r="I117" s="29"/>
      <c r="J117" s="29"/>
      <c r="K117" s="29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7.25">
      <c r="A118" s="26"/>
      <c r="B118" s="27" t="s">
        <v>108</v>
      </c>
      <c r="C118" s="29">
        <v>41.5</v>
      </c>
      <c r="D118" s="29">
        <v>1448</v>
      </c>
      <c r="E118" s="29"/>
      <c r="F118" s="29"/>
      <c r="G118" s="29"/>
      <c r="H118" s="29"/>
      <c r="I118" s="29"/>
      <c r="J118" s="29"/>
      <c r="K118" s="29"/>
      <c r="L118" s="29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34.5">
      <c r="A119" s="26"/>
      <c r="B119" s="27" t="s">
        <v>440</v>
      </c>
      <c r="C119" s="29">
        <v>94.6</v>
      </c>
      <c r="D119" s="29">
        <v>9398</v>
      </c>
      <c r="E119" s="29">
        <v>682.3</v>
      </c>
      <c r="F119" s="29"/>
      <c r="G119" s="29"/>
      <c r="H119" s="29"/>
      <c r="I119" s="29"/>
      <c r="J119" s="29"/>
      <c r="K119" s="29"/>
      <c r="L119" s="29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34.5">
      <c r="A120" s="26"/>
      <c r="B120" s="27" t="s">
        <v>109</v>
      </c>
      <c r="C120" s="29">
        <v>79.1</v>
      </c>
      <c r="D120" s="29"/>
      <c r="E120" s="29">
        <v>587.5</v>
      </c>
      <c r="F120" s="29"/>
      <c r="G120" s="29"/>
      <c r="H120" s="29"/>
      <c r="I120" s="29"/>
      <c r="J120" s="29"/>
      <c r="K120" s="29"/>
      <c r="L120" s="29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7.25">
      <c r="A121" s="26"/>
      <c r="B121" s="27" t="s">
        <v>110</v>
      </c>
      <c r="C121" s="29">
        <v>58.3</v>
      </c>
      <c r="D121" s="29">
        <v>6000</v>
      </c>
      <c r="E121" s="29">
        <v>1569.2</v>
      </c>
      <c r="F121" s="29"/>
      <c r="G121" s="29"/>
      <c r="H121" s="29"/>
      <c r="I121" s="29"/>
      <c r="J121" s="29"/>
      <c r="K121" s="29"/>
      <c r="L121" s="2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51.75">
      <c r="A122" s="26" t="s">
        <v>231</v>
      </c>
      <c r="B122" s="27" t="s">
        <v>100</v>
      </c>
      <c r="C122" s="29">
        <f>C123+C129+C133</f>
        <v>3073.12</v>
      </c>
      <c r="D122" s="29">
        <f aca="true" t="shared" si="5" ref="D122:L122">D123+D129+D133</f>
        <v>401932.5</v>
      </c>
      <c r="E122" s="29">
        <f t="shared" si="5"/>
        <v>34080.96</v>
      </c>
      <c r="F122" s="29">
        <f t="shared" si="5"/>
        <v>0</v>
      </c>
      <c r="G122" s="29">
        <f t="shared" si="5"/>
        <v>4.5</v>
      </c>
      <c r="H122" s="29">
        <f t="shared" si="5"/>
        <v>0</v>
      </c>
      <c r="I122" s="29">
        <f t="shared" si="5"/>
        <v>0</v>
      </c>
      <c r="J122" s="29">
        <f t="shared" si="5"/>
        <v>0</v>
      </c>
      <c r="K122" s="29">
        <f t="shared" si="5"/>
        <v>0</v>
      </c>
      <c r="L122" s="29">
        <f t="shared" si="5"/>
        <v>0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51.75">
      <c r="A123" s="26" t="s">
        <v>437</v>
      </c>
      <c r="B123" s="27" t="s">
        <v>100</v>
      </c>
      <c r="C123" s="29">
        <f>C124+C125+C126+C127+C128</f>
        <v>2116.063</v>
      </c>
      <c r="D123" s="29">
        <f aca="true" t="shared" si="6" ref="D123:L123">D124+D125+D126+D127+D128</f>
        <v>324700</v>
      </c>
      <c r="E123" s="29">
        <f t="shared" si="6"/>
        <v>28830.95</v>
      </c>
      <c r="F123" s="29">
        <f t="shared" si="6"/>
        <v>0</v>
      </c>
      <c r="G123" s="29">
        <f t="shared" si="6"/>
        <v>4.5</v>
      </c>
      <c r="H123" s="29">
        <f t="shared" si="6"/>
        <v>0</v>
      </c>
      <c r="I123" s="29">
        <f t="shared" si="6"/>
        <v>0</v>
      </c>
      <c r="J123" s="29">
        <f t="shared" si="6"/>
        <v>0</v>
      </c>
      <c r="K123" s="29">
        <f t="shared" si="6"/>
        <v>0</v>
      </c>
      <c r="L123" s="29">
        <f t="shared" si="6"/>
        <v>0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34.5">
      <c r="A124" s="26"/>
      <c r="B124" s="27" t="s">
        <v>163</v>
      </c>
      <c r="C124" s="29"/>
      <c r="D124" s="29">
        <v>77000</v>
      </c>
      <c r="E124" s="29">
        <v>294.76</v>
      </c>
      <c r="F124" s="29"/>
      <c r="G124" s="29">
        <v>4.5</v>
      </c>
      <c r="H124" s="29"/>
      <c r="I124" s="29"/>
      <c r="J124" s="29"/>
      <c r="K124" s="29"/>
      <c r="L124" s="2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51.75">
      <c r="A125" s="26"/>
      <c r="B125" s="27" t="s">
        <v>6</v>
      </c>
      <c r="C125" s="29"/>
      <c r="D125" s="29">
        <v>35000</v>
      </c>
      <c r="E125" s="29">
        <v>500</v>
      </c>
      <c r="F125" s="29"/>
      <c r="G125" s="29"/>
      <c r="H125" s="29"/>
      <c r="I125" s="29"/>
      <c r="J125" s="29"/>
      <c r="K125" s="29"/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7.25">
      <c r="A126" s="26"/>
      <c r="B126" s="27" t="s">
        <v>8</v>
      </c>
      <c r="C126" s="29">
        <v>50.202</v>
      </c>
      <c r="D126" s="29">
        <v>8000</v>
      </c>
      <c r="E126" s="29">
        <v>476.19</v>
      </c>
      <c r="F126" s="29"/>
      <c r="G126" s="29"/>
      <c r="H126" s="29"/>
      <c r="I126" s="29"/>
      <c r="J126" s="29"/>
      <c r="K126" s="29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34.5">
      <c r="A127" s="26"/>
      <c r="B127" s="27" t="s">
        <v>7</v>
      </c>
      <c r="C127" s="29">
        <v>680.312</v>
      </c>
      <c r="D127" s="29">
        <v>67000</v>
      </c>
      <c r="E127" s="29">
        <v>11560</v>
      </c>
      <c r="F127" s="29"/>
      <c r="G127" s="29"/>
      <c r="H127" s="29"/>
      <c r="I127" s="29"/>
      <c r="J127" s="29"/>
      <c r="K127" s="29"/>
      <c r="L127" s="29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7.25">
      <c r="A128" s="26"/>
      <c r="B128" s="27" t="s">
        <v>450</v>
      </c>
      <c r="C128" s="29">
        <v>1385.549</v>
      </c>
      <c r="D128" s="29">
        <v>137700</v>
      </c>
      <c r="E128" s="29">
        <v>16000</v>
      </c>
      <c r="F128" s="29"/>
      <c r="G128" s="29"/>
      <c r="H128" s="29"/>
      <c r="I128" s="29"/>
      <c r="J128" s="29"/>
      <c r="K128" s="29"/>
      <c r="L128" s="29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86.25">
      <c r="A129" s="26" t="s">
        <v>438</v>
      </c>
      <c r="B129" s="27" t="s">
        <v>9</v>
      </c>
      <c r="C129" s="29">
        <f>C130</f>
        <v>863.555</v>
      </c>
      <c r="D129" s="29">
        <f aca="true" t="shared" si="7" ref="D129:L129">D130</f>
        <v>64332.5</v>
      </c>
      <c r="E129" s="29">
        <f t="shared" si="7"/>
        <v>4488.11</v>
      </c>
      <c r="F129" s="29">
        <f t="shared" si="7"/>
        <v>0</v>
      </c>
      <c r="G129" s="29">
        <f t="shared" si="7"/>
        <v>0</v>
      </c>
      <c r="H129" s="29">
        <f t="shared" si="7"/>
        <v>0</v>
      </c>
      <c r="I129" s="29">
        <f t="shared" si="7"/>
        <v>0</v>
      </c>
      <c r="J129" s="29">
        <f t="shared" si="7"/>
        <v>0</v>
      </c>
      <c r="K129" s="29">
        <f t="shared" si="7"/>
        <v>0</v>
      </c>
      <c r="L129" s="29">
        <f t="shared" si="7"/>
        <v>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51.75">
      <c r="A130" s="26"/>
      <c r="B130" s="27" t="s">
        <v>236</v>
      </c>
      <c r="C130" s="29">
        <v>863.555</v>
      </c>
      <c r="D130" s="29">
        <v>64332.5</v>
      </c>
      <c r="E130" s="29">
        <v>4488.11</v>
      </c>
      <c r="F130" s="29"/>
      <c r="G130" s="29"/>
      <c r="H130" s="29"/>
      <c r="I130" s="29"/>
      <c r="J130" s="29"/>
      <c r="K130" s="29"/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34.5" hidden="1">
      <c r="A131" s="26"/>
      <c r="B131" s="27" t="s">
        <v>220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51.75" hidden="1">
      <c r="A132" s="26"/>
      <c r="B132" s="27" t="s">
        <v>5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51.75">
      <c r="A133" s="26" t="s">
        <v>228</v>
      </c>
      <c r="B133" s="27" t="s">
        <v>100</v>
      </c>
      <c r="C133" s="29">
        <f>C134+C135</f>
        <v>93.502</v>
      </c>
      <c r="D133" s="29">
        <f aca="true" t="shared" si="8" ref="D133:L133">D134+D135</f>
        <v>12900</v>
      </c>
      <c r="E133" s="29">
        <f t="shared" si="8"/>
        <v>761.9</v>
      </c>
      <c r="F133" s="29">
        <f t="shared" si="8"/>
        <v>0</v>
      </c>
      <c r="G133" s="29">
        <f t="shared" si="8"/>
        <v>0</v>
      </c>
      <c r="H133" s="29">
        <f t="shared" si="8"/>
        <v>0</v>
      </c>
      <c r="I133" s="29">
        <f t="shared" si="8"/>
        <v>0</v>
      </c>
      <c r="J133" s="29">
        <f t="shared" si="8"/>
        <v>0</v>
      </c>
      <c r="K133" s="29">
        <f t="shared" si="8"/>
        <v>0</v>
      </c>
      <c r="L133" s="29">
        <f t="shared" si="8"/>
        <v>0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34.5">
      <c r="A134" s="26"/>
      <c r="B134" s="27" t="s">
        <v>234</v>
      </c>
      <c r="C134" s="29">
        <v>49.001</v>
      </c>
      <c r="D134" s="29">
        <v>4800</v>
      </c>
      <c r="E134" s="29">
        <v>360</v>
      </c>
      <c r="F134" s="29"/>
      <c r="G134" s="29"/>
      <c r="H134" s="29"/>
      <c r="I134" s="29"/>
      <c r="J134" s="29"/>
      <c r="K134" s="29"/>
      <c r="L134" s="2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34.5">
      <c r="A135" s="26"/>
      <c r="B135" s="27" t="s">
        <v>235</v>
      </c>
      <c r="C135" s="29">
        <v>44.501</v>
      </c>
      <c r="D135" s="29">
        <v>8100</v>
      </c>
      <c r="E135" s="29">
        <v>401.9</v>
      </c>
      <c r="F135" s="29"/>
      <c r="G135" s="29"/>
      <c r="H135" s="29"/>
      <c r="I135" s="29"/>
      <c r="J135" s="29"/>
      <c r="K135" s="29"/>
      <c r="L135" s="2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51.75">
      <c r="A136" s="26" t="s">
        <v>232</v>
      </c>
      <c r="B136" s="27" t="s">
        <v>237</v>
      </c>
      <c r="C136" s="29">
        <v>5.81</v>
      </c>
      <c r="D136" s="29">
        <v>6530</v>
      </c>
      <c r="E136" s="29"/>
      <c r="F136" s="29"/>
      <c r="G136" s="29"/>
      <c r="H136" s="29"/>
      <c r="I136" s="29"/>
      <c r="J136" s="29"/>
      <c r="K136" s="29"/>
      <c r="L136" s="2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34.5">
      <c r="A137" s="26" t="s">
        <v>233</v>
      </c>
      <c r="B137" s="27" t="s">
        <v>238</v>
      </c>
      <c r="C137" s="29">
        <v>14.1</v>
      </c>
      <c r="D137" s="29">
        <v>23300</v>
      </c>
      <c r="E137" s="29">
        <v>167.64</v>
      </c>
      <c r="F137" s="29"/>
      <c r="G137" s="29">
        <v>15</v>
      </c>
      <c r="H137" s="29"/>
      <c r="I137" s="29"/>
      <c r="J137" s="29"/>
      <c r="K137" s="29"/>
      <c r="L137" s="2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3:46" ht="18">
      <c r="C138" s="57"/>
      <c r="J138" s="5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2:46" ht="17.25">
      <c r="B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2:46" ht="18">
      <c r="B140" s="52" t="s">
        <v>182</v>
      </c>
      <c r="J140" s="53" t="s">
        <v>452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2:46" ht="18">
      <c r="B141" s="52"/>
      <c r="J141" s="5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</sheetData>
  <mergeCells count="8">
    <mergeCell ref="A10:A12"/>
    <mergeCell ref="B10:B12"/>
    <mergeCell ref="C10:G10"/>
    <mergeCell ref="H10:L10"/>
    <mergeCell ref="D6:H6"/>
    <mergeCell ref="J2:L3"/>
    <mergeCell ref="H9:L9"/>
    <mergeCell ref="C7:K7"/>
  </mergeCells>
  <printOptions/>
  <pageMargins left="0.7874015748031497" right="0.28" top="0.5118110236220472" bottom="0.2755905511811024" header="0.5118110236220472" footer="0.2755905511811024"/>
  <pageSetup fitToHeight="6" fitToWidth="1" horizontalDpi="600" verticalDpi="600" orientation="landscape" paperSize="9" scale="73" r:id="rId1"/>
  <rowBreaks count="5" manualBreakCount="5">
    <brk id="34" max="11" man="1"/>
    <brk id="49" max="11" man="1"/>
    <brk id="108" max="11" man="1"/>
    <brk id="128" max="11" man="1"/>
    <brk id="1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60" zoomScaleNormal="75" workbookViewId="0" topLeftCell="A1">
      <pane xSplit="2" ySplit="12" topLeftCell="C4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83" customWidth="1"/>
    <col min="3" max="3" width="13.875" style="7" customWidth="1"/>
    <col min="4" max="4" width="16.25390625" style="7" customWidth="1"/>
    <col min="5" max="5" width="15.375" style="7" customWidth="1"/>
    <col min="6" max="6" width="14.875" style="7" customWidth="1"/>
    <col min="7" max="7" width="11.00390625" style="7" customWidth="1"/>
    <col min="8" max="8" width="10.625" style="7" customWidth="1"/>
    <col min="9" max="9" width="14.875" style="7" customWidth="1"/>
    <col min="10" max="10" width="14.00390625" style="7" customWidth="1"/>
    <col min="11" max="11" width="14.25390625" style="7" customWidth="1"/>
    <col min="12" max="12" width="9.875" style="7" customWidth="1"/>
  </cols>
  <sheetData>
    <row r="1" spans="1:46" ht="18">
      <c r="A1" s="51"/>
      <c r="B1" s="82"/>
      <c r="C1" s="53"/>
      <c r="D1" s="53"/>
      <c r="E1" s="53"/>
      <c r="F1" s="53"/>
      <c r="G1" s="53"/>
      <c r="H1" s="53"/>
      <c r="I1" s="53"/>
      <c r="J1" s="53" t="s">
        <v>35</v>
      </c>
      <c r="K1" s="53"/>
      <c r="L1" s="50"/>
      <c r="M1" s="5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>
      <c r="A2" s="51"/>
      <c r="B2" s="82"/>
      <c r="C2" s="53"/>
      <c r="D2" s="53"/>
      <c r="E2" s="53"/>
      <c r="F2" s="53"/>
      <c r="G2" s="53"/>
      <c r="H2" s="53"/>
      <c r="I2" s="53"/>
      <c r="J2" s="106" t="s">
        <v>174</v>
      </c>
      <c r="K2" s="107"/>
      <c r="L2" s="107"/>
      <c r="M2" s="5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>
      <c r="A3" s="51"/>
      <c r="B3" s="82"/>
      <c r="C3" s="53"/>
      <c r="D3" s="53"/>
      <c r="E3" s="53"/>
      <c r="F3" s="53"/>
      <c r="G3" s="53"/>
      <c r="H3" s="53"/>
      <c r="I3" s="53"/>
      <c r="J3" s="107"/>
      <c r="K3" s="107"/>
      <c r="L3" s="107"/>
      <c r="M3" s="5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82"/>
      <c r="J4" s="53" t="s">
        <v>474</v>
      </c>
      <c r="K4" s="53"/>
      <c r="L4" s="5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6:46" ht="17.25">
      <c r="F5" s="7" t="s">
        <v>175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09" t="s">
        <v>455</v>
      </c>
      <c r="D6" s="109"/>
      <c r="E6" s="109"/>
      <c r="F6" s="109"/>
      <c r="G6" s="109"/>
      <c r="H6" s="109"/>
      <c r="I6" s="10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09"/>
      <c r="D7" s="109"/>
      <c r="E7" s="109"/>
      <c r="F7" s="109"/>
      <c r="G7" s="109"/>
      <c r="H7" s="109"/>
      <c r="I7" s="10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3:46" ht="17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8:46" ht="17.25">
      <c r="H9" s="108" t="s">
        <v>176</v>
      </c>
      <c r="I9" s="108"/>
      <c r="J9" s="108"/>
      <c r="K9" s="108"/>
      <c r="L9" s="10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58" customFormat="1" ht="17.25">
      <c r="A10" s="112" t="s">
        <v>75</v>
      </c>
      <c r="B10" s="122" t="s">
        <v>82</v>
      </c>
      <c r="C10" s="118" t="s">
        <v>76</v>
      </c>
      <c r="D10" s="119"/>
      <c r="E10" s="119"/>
      <c r="F10" s="119"/>
      <c r="G10" s="120"/>
      <c r="H10" s="118" t="s">
        <v>77</v>
      </c>
      <c r="I10" s="119"/>
      <c r="J10" s="119"/>
      <c r="K10" s="119"/>
      <c r="L10" s="1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58" customFormat="1" ht="69">
      <c r="A11" s="113"/>
      <c r="B11" s="123"/>
      <c r="C11" s="11" t="s">
        <v>170</v>
      </c>
      <c r="D11" s="11" t="s">
        <v>171</v>
      </c>
      <c r="E11" s="11" t="s">
        <v>221</v>
      </c>
      <c r="F11" s="11" t="s">
        <v>251</v>
      </c>
      <c r="G11" s="11" t="s">
        <v>81</v>
      </c>
      <c r="H11" s="11" t="s">
        <v>239</v>
      </c>
      <c r="I11" s="11" t="s">
        <v>172</v>
      </c>
      <c r="J11" s="11" t="s">
        <v>221</v>
      </c>
      <c r="K11" s="11" t="s">
        <v>251</v>
      </c>
      <c r="L11" s="11" t="s">
        <v>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58" customFormat="1" ht="17.25">
      <c r="A12" s="114"/>
      <c r="B12" s="124"/>
      <c r="C12" s="11" t="s">
        <v>78</v>
      </c>
      <c r="D12" s="11" t="s">
        <v>79</v>
      </c>
      <c r="E12" s="11" t="s">
        <v>83</v>
      </c>
      <c r="F12" s="11" t="s">
        <v>83</v>
      </c>
      <c r="G12" s="11" t="s">
        <v>84</v>
      </c>
      <c r="H12" s="11" t="s">
        <v>78</v>
      </c>
      <c r="I12" s="11" t="s">
        <v>79</v>
      </c>
      <c r="J12" s="11" t="s">
        <v>83</v>
      </c>
      <c r="K12" s="11" t="s">
        <v>83</v>
      </c>
      <c r="L12" s="11" t="s">
        <v>84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1.5">
      <c r="A13" s="26" t="s">
        <v>104</v>
      </c>
      <c r="B13" s="84" t="s">
        <v>95</v>
      </c>
      <c r="C13" s="34">
        <f aca="true" t="shared" si="0" ref="C13:L13">SUM(C14+C15)</f>
        <v>735.999</v>
      </c>
      <c r="D13" s="34">
        <f t="shared" si="0"/>
        <v>159500</v>
      </c>
      <c r="E13" s="34">
        <f t="shared" si="0"/>
        <v>6804.76</v>
      </c>
      <c r="F13" s="34">
        <f t="shared" si="0"/>
        <v>0</v>
      </c>
      <c r="G13" s="34">
        <f t="shared" si="0"/>
        <v>0</v>
      </c>
      <c r="H13" s="34">
        <f t="shared" si="0"/>
        <v>194.5</v>
      </c>
      <c r="I13" s="34">
        <f t="shared" si="0"/>
        <v>130000</v>
      </c>
      <c r="J13" s="34">
        <f t="shared" si="0"/>
        <v>2200</v>
      </c>
      <c r="K13" s="34">
        <f t="shared" si="0"/>
        <v>0</v>
      </c>
      <c r="L13" s="34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26"/>
      <c r="B14" s="84" t="s">
        <v>177</v>
      </c>
      <c r="C14" s="34">
        <v>606</v>
      </c>
      <c r="D14" s="34">
        <v>130000</v>
      </c>
      <c r="E14" s="34">
        <v>5300</v>
      </c>
      <c r="F14" s="34"/>
      <c r="G14" s="34"/>
      <c r="H14" s="34">
        <v>194.5</v>
      </c>
      <c r="I14" s="34">
        <v>130000</v>
      </c>
      <c r="J14" s="34">
        <v>2200</v>
      </c>
      <c r="K14" s="34"/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47.25">
      <c r="A15" s="26"/>
      <c r="B15" s="84" t="s">
        <v>178</v>
      </c>
      <c r="C15" s="34">
        <v>129.999</v>
      </c>
      <c r="D15" s="34">
        <v>29500</v>
      </c>
      <c r="E15" s="34">
        <v>1504.76</v>
      </c>
      <c r="F15" s="34"/>
      <c r="G15" s="34"/>
      <c r="H15" s="34"/>
      <c r="I15" s="34"/>
      <c r="J15" s="34"/>
      <c r="K15" s="34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1.5">
      <c r="A16" s="26" t="s">
        <v>80</v>
      </c>
      <c r="B16" s="84" t="s">
        <v>179</v>
      </c>
      <c r="C16" s="34">
        <f aca="true" t="shared" si="1" ref="C16:L16">SUM(C17:C54)</f>
        <v>22636.472</v>
      </c>
      <c r="D16" s="34">
        <f t="shared" si="1"/>
        <v>2638688</v>
      </c>
      <c r="E16" s="34">
        <f t="shared" si="1"/>
        <v>403470</v>
      </c>
      <c r="F16" s="34">
        <f t="shared" si="1"/>
        <v>0</v>
      </c>
      <c r="G16" s="34">
        <f t="shared" si="1"/>
        <v>410</v>
      </c>
      <c r="H16" s="34">
        <f t="shared" si="1"/>
        <v>678.1080000000001</v>
      </c>
      <c r="I16" s="34">
        <f t="shared" si="1"/>
        <v>194288.88</v>
      </c>
      <c r="J16" s="34">
        <f t="shared" si="1"/>
        <v>7289.06</v>
      </c>
      <c r="K16" s="34">
        <f t="shared" si="1"/>
        <v>0</v>
      </c>
      <c r="L16" s="34">
        <f t="shared" si="1"/>
        <v>10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1.5">
      <c r="A17" s="26"/>
      <c r="B17" s="85" t="s">
        <v>30</v>
      </c>
      <c r="C17" s="73">
        <v>183.443</v>
      </c>
      <c r="D17" s="73">
        <v>47703</v>
      </c>
      <c r="E17" s="73">
        <v>3418</v>
      </c>
      <c r="F17" s="34"/>
      <c r="G17" s="34"/>
      <c r="H17" s="34"/>
      <c r="I17" s="34"/>
      <c r="J17" s="34"/>
      <c r="K17" s="34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47.25">
      <c r="A18" s="26"/>
      <c r="B18" s="85" t="s">
        <v>356</v>
      </c>
      <c r="C18" s="73"/>
      <c r="D18" s="73">
        <v>45187</v>
      </c>
      <c r="E18" s="73">
        <v>2419</v>
      </c>
      <c r="F18" s="34"/>
      <c r="G18" s="34">
        <v>50</v>
      </c>
      <c r="H18" s="34"/>
      <c r="I18" s="34"/>
      <c r="J18" s="34"/>
      <c r="K18" s="34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1.5">
      <c r="A19" s="26"/>
      <c r="B19" s="85" t="s">
        <v>357</v>
      </c>
      <c r="C19" s="73">
        <v>740.9</v>
      </c>
      <c r="D19" s="73">
        <v>97872</v>
      </c>
      <c r="E19" s="73">
        <v>12346</v>
      </c>
      <c r="F19" s="34"/>
      <c r="G19" s="34"/>
      <c r="H19" s="34"/>
      <c r="I19" s="34"/>
      <c r="J19" s="34"/>
      <c r="K19" s="34"/>
      <c r="L19" s="3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1.5">
      <c r="A20" s="26"/>
      <c r="B20" s="85" t="s">
        <v>31</v>
      </c>
      <c r="C20" s="73">
        <v>653.53</v>
      </c>
      <c r="D20" s="73">
        <v>124913</v>
      </c>
      <c r="E20" s="73">
        <v>13762</v>
      </c>
      <c r="F20" s="34"/>
      <c r="G20" s="34"/>
      <c r="H20" s="34"/>
      <c r="I20" s="34"/>
      <c r="J20" s="34"/>
      <c r="K20" s="34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47.25">
      <c r="A21" s="26"/>
      <c r="B21" s="85" t="s">
        <v>358</v>
      </c>
      <c r="C21" s="73">
        <v>407.607</v>
      </c>
      <c r="D21" s="73">
        <v>44977</v>
      </c>
      <c r="E21" s="73">
        <v>4865</v>
      </c>
      <c r="F21" s="34"/>
      <c r="G21" s="34"/>
      <c r="H21" s="34"/>
      <c r="I21" s="34"/>
      <c r="J21" s="34"/>
      <c r="K21" s="34"/>
      <c r="L21" s="3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47.25">
      <c r="A22" s="26"/>
      <c r="B22" s="85" t="s">
        <v>359</v>
      </c>
      <c r="C22" s="73">
        <v>482.872</v>
      </c>
      <c r="D22" s="73">
        <v>50003</v>
      </c>
      <c r="E22" s="73">
        <v>3879</v>
      </c>
      <c r="F22" s="34"/>
      <c r="G22" s="34"/>
      <c r="H22" s="34"/>
      <c r="I22" s="34"/>
      <c r="J22" s="34"/>
      <c r="K22" s="34"/>
      <c r="L22" s="3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7.25">
      <c r="A23" s="26"/>
      <c r="B23" s="85" t="s">
        <v>360</v>
      </c>
      <c r="C23" s="73">
        <v>628.019</v>
      </c>
      <c r="D23" s="73">
        <v>65050</v>
      </c>
      <c r="E23" s="73">
        <v>7487</v>
      </c>
      <c r="F23" s="34"/>
      <c r="G23" s="34"/>
      <c r="H23" s="34"/>
      <c r="I23" s="34"/>
      <c r="J23" s="34"/>
      <c r="K23" s="34"/>
      <c r="L23" s="3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47.25">
      <c r="A24" s="26"/>
      <c r="B24" s="85" t="s">
        <v>361</v>
      </c>
      <c r="C24" s="73">
        <v>577.098</v>
      </c>
      <c r="D24" s="73">
        <v>41969</v>
      </c>
      <c r="E24" s="73">
        <v>4334</v>
      </c>
      <c r="F24" s="34"/>
      <c r="G24" s="34"/>
      <c r="H24" s="34"/>
      <c r="I24" s="34"/>
      <c r="J24" s="34"/>
      <c r="K24" s="34"/>
      <c r="L24" s="3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47.25">
      <c r="A25" s="26"/>
      <c r="B25" s="85" t="s">
        <v>362</v>
      </c>
      <c r="C25" s="73">
        <v>279.973</v>
      </c>
      <c r="D25" s="73">
        <v>27815</v>
      </c>
      <c r="E25" s="73">
        <v>5242</v>
      </c>
      <c r="F25" s="34"/>
      <c r="G25" s="34"/>
      <c r="H25" s="34"/>
      <c r="I25" s="34"/>
      <c r="J25" s="34"/>
      <c r="K25" s="34"/>
      <c r="L25" s="3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47.25">
      <c r="A26" s="26"/>
      <c r="B26" s="85" t="s">
        <v>363</v>
      </c>
      <c r="C26" s="73">
        <v>700.038</v>
      </c>
      <c r="D26" s="73">
        <v>79797</v>
      </c>
      <c r="E26" s="73">
        <v>15370</v>
      </c>
      <c r="F26" s="34"/>
      <c r="G26" s="34"/>
      <c r="H26" s="34">
        <v>4.86</v>
      </c>
      <c r="I26" s="34">
        <v>481.64</v>
      </c>
      <c r="J26" s="34">
        <v>11.808</v>
      </c>
      <c r="K26" s="34"/>
      <c r="L26" s="3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46.5" customHeight="1">
      <c r="A27" s="26"/>
      <c r="B27" s="85" t="s">
        <v>364</v>
      </c>
      <c r="C27" s="73">
        <v>805.12</v>
      </c>
      <c r="D27" s="73">
        <v>63846</v>
      </c>
      <c r="E27" s="73">
        <v>17861</v>
      </c>
      <c r="F27" s="34"/>
      <c r="G27" s="34"/>
      <c r="H27" s="34"/>
      <c r="I27" s="34"/>
      <c r="J27" s="34"/>
      <c r="K27" s="34"/>
      <c r="L27" s="3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1.5">
      <c r="A28" s="26"/>
      <c r="B28" s="85" t="s">
        <v>32</v>
      </c>
      <c r="C28" s="73">
        <v>442.778</v>
      </c>
      <c r="D28" s="73">
        <v>59509</v>
      </c>
      <c r="E28" s="73">
        <v>5977</v>
      </c>
      <c r="F28" s="34"/>
      <c r="G28" s="34"/>
      <c r="H28" s="34"/>
      <c r="I28" s="34"/>
      <c r="J28" s="34"/>
      <c r="K28" s="34"/>
      <c r="L28" s="3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47.25">
      <c r="A29" s="26"/>
      <c r="B29" s="85" t="s">
        <v>365</v>
      </c>
      <c r="C29" s="73">
        <v>556.781</v>
      </c>
      <c r="D29" s="73">
        <v>81677</v>
      </c>
      <c r="E29" s="73">
        <v>10505</v>
      </c>
      <c r="F29" s="34"/>
      <c r="G29" s="34"/>
      <c r="H29" s="34"/>
      <c r="I29" s="34"/>
      <c r="J29" s="34"/>
      <c r="K29" s="34"/>
      <c r="L29" s="3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1.5">
      <c r="A30" s="26"/>
      <c r="B30" s="85" t="s">
        <v>308</v>
      </c>
      <c r="C30" s="73">
        <v>922.342</v>
      </c>
      <c r="D30" s="73">
        <v>158466</v>
      </c>
      <c r="E30" s="73">
        <v>35415</v>
      </c>
      <c r="F30" s="34"/>
      <c r="G30" s="34"/>
      <c r="H30" s="34">
        <v>3</v>
      </c>
      <c r="I30" s="34">
        <v>500</v>
      </c>
      <c r="J30" s="34">
        <v>175</v>
      </c>
      <c r="K30" s="34"/>
      <c r="L30" s="3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47.25">
      <c r="A31" s="26"/>
      <c r="B31" s="85" t="s">
        <v>33</v>
      </c>
      <c r="C31" s="73">
        <v>670.12</v>
      </c>
      <c r="D31" s="73">
        <v>107851</v>
      </c>
      <c r="E31" s="73">
        <v>13810</v>
      </c>
      <c r="F31" s="34"/>
      <c r="G31" s="34"/>
      <c r="H31" s="34"/>
      <c r="I31" s="34"/>
      <c r="J31" s="34"/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47.25">
      <c r="A32" s="26"/>
      <c r="B32" s="85" t="s">
        <v>366</v>
      </c>
      <c r="C32" s="73">
        <v>789.689</v>
      </c>
      <c r="D32" s="73">
        <v>44053</v>
      </c>
      <c r="E32" s="73">
        <v>5617</v>
      </c>
      <c r="F32" s="34"/>
      <c r="G32" s="34"/>
      <c r="H32" s="34"/>
      <c r="I32" s="34"/>
      <c r="J32" s="34"/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47.25">
      <c r="A33" s="26"/>
      <c r="B33" s="85" t="s">
        <v>260</v>
      </c>
      <c r="C33" s="73">
        <v>336.073</v>
      </c>
      <c r="D33" s="73">
        <v>38394</v>
      </c>
      <c r="E33" s="73">
        <v>21438</v>
      </c>
      <c r="F33" s="34"/>
      <c r="G33" s="34"/>
      <c r="H33" s="34">
        <v>4.565</v>
      </c>
      <c r="I33" s="34">
        <v>2031.19</v>
      </c>
      <c r="J33" s="34">
        <v>1250.624</v>
      </c>
      <c r="K33" s="34"/>
      <c r="L33" s="3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47.25">
      <c r="A34" s="26"/>
      <c r="B34" s="85" t="s">
        <v>261</v>
      </c>
      <c r="C34" s="73">
        <v>979.147</v>
      </c>
      <c r="D34" s="73">
        <v>111143</v>
      </c>
      <c r="E34" s="73">
        <v>19887</v>
      </c>
      <c r="F34" s="34"/>
      <c r="G34" s="34"/>
      <c r="H34" s="34">
        <v>21.643</v>
      </c>
      <c r="I34" s="34">
        <v>28988.18</v>
      </c>
      <c r="J34" s="34">
        <v>80.454</v>
      </c>
      <c r="K34" s="34"/>
      <c r="L34" s="3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3">
      <c r="A35" s="26"/>
      <c r="B35" s="85" t="s">
        <v>262</v>
      </c>
      <c r="C35" s="73">
        <v>553.517</v>
      </c>
      <c r="D35" s="73">
        <v>38733</v>
      </c>
      <c r="E35" s="73">
        <v>1611</v>
      </c>
      <c r="F35" s="34"/>
      <c r="G35" s="34"/>
      <c r="H35" s="34">
        <v>5.371</v>
      </c>
      <c r="I35" s="34">
        <v>5591.6</v>
      </c>
      <c r="J35" s="34">
        <v>17.422</v>
      </c>
      <c r="K35" s="34"/>
      <c r="L35" s="3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47.25">
      <c r="A36" s="26"/>
      <c r="B36" s="85" t="s">
        <v>263</v>
      </c>
      <c r="C36" s="73">
        <v>761.189</v>
      </c>
      <c r="D36" s="73">
        <v>61373</v>
      </c>
      <c r="E36" s="73">
        <v>25693</v>
      </c>
      <c r="F36" s="34"/>
      <c r="G36" s="34"/>
      <c r="H36" s="34">
        <v>4.05</v>
      </c>
      <c r="I36" s="34">
        <v>4248</v>
      </c>
      <c r="J36" s="34">
        <v>39.84</v>
      </c>
      <c r="K36" s="34"/>
      <c r="L36" s="3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47.25">
      <c r="A37" s="26"/>
      <c r="B37" s="85" t="s">
        <v>264</v>
      </c>
      <c r="C37" s="73">
        <v>312.75</v>
      </c>
      <c r="D37" s="73">
        <v>24927</v>
      </c>
      <c r="E37" s="73">
        <v>1707</v>
      </c>
      <c r="F37" s="34"/>
      <c r="G37" s="34"/>
      <c r="H37" s="34">
        <v>1.177</v>
      </c>
      <c r="I37" s="34">
        <v>884.1</v>
      </c>
      <c r="J37" s="34">
        <v>312.196</v>
      </c>
      <c r="K37" s="34"/>
      <c r="L37" s="3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78.75">
      <c r="A38" s="26"/>
      <c r="B38" s="85" t="s">
        <v>265</v>
      </c>
      <c r="C38" s="73">
        <v>361.169</v>
      </c>
      <c r="D38" s="73">
        <v>66423</v>
      </c>
      <c r="E38" s="73">
        <v>1921</v>
      </c>
      <c r="F38" s="34"/>
      <c r="G38" s="34"/>
      <c r="H38" s="34"/>
      <c r="I38" s="34">
        <v>279</v>
      </c>
      <c r="J38" s="34"/>
      <c r="K38" s="34"/>
      <c r="L38" s="3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47.25">
      <c r="A39" s="26"/>
      <c r="B39" s="85" t="s">
        <v>266</v>
      </c>
      <c r="C39" s="73">
        <v>558.641</v>
      </c>
      <c r="D39" s="73">
        <v>40496</v>
      </c>
      <c r="E39" s="73">
        <v>2270</v>
      </c>
      <c r="F39" s="34"/>
      <c r="G39" s="34"/>
      <c r="H39" s="34">
        <v>17.512</v>
      </c>
      <c r="I39" s="34">
        <v>4114.44</v>
      </c>
      <c r="J39" s="34">
        <v>185.709</v>
      </c>
      <c r="K39" s="34"/>
      <c r="L39" s="3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47.25">
      <c r="A40" s="26"/>
      <c r="B40" s="85" t="s">
        <v>267</v>
      </c>
      <c r="C40" s="73">
        <v>684.638</v>
      </c>
      <c r="D40" s="73">
        <v>72448</v>
      </c>
      <c r="E40" s="73">
        <v>25973</v>
      </c>
      <c r="F40" s="34"/>
      <c r="G40" s="34"/>
      <c r="H40" s="34">
        <v>9.729</v>
      </c>
      <c r="I40" s="34">
        <v>10161</v>
      </c>
      <c r="J40" s="34">
        <v>41.459</v>
      </c>
      <c r="K40" s="34"/>
      <c r="L40" s="3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3">
      <c r="A41" s="26"/>
      <c r="B41" s="85" t="s">
        <v>268</v>
      </c>
      <c r="C41" s="73">
        <v>768.485</v>
      </c>
      <c r="D41" s="73">
        <v>112505</v>
      </c>
      <c r="E41" s="73">
        <v>14587</v>
      </c>
      <c r="F41" s="34"/>
      <c r="G41" s="34"/>
      <c r="H41" s="34">
        <v>70.696</v>
      </c>
      <c r="I41" s="34">
        <v>13114.48</v>
      </c>
      <c r="J41" s="34">
        <v>830.19</v>
      </c>
      <c r="K41" s="34"/>
      <c r="L41" s="3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47.25">
      <c r="A42" s="26"/>
      <c r="B42" s="85" t="s">
        <v>269</v>
      </c>
      <c r="C42" s="73">
        <v>1187.219</v>
      </c>
      <c r="D42" s="73">
        <v>85773</v>
      </c>
      <c r="E42" s="73">
        <v>21367</v>
      </c>
      <c r="F42" s="34"/>
      <c r="G42" s="34"/>
      <c r="H42" s="34"/>
      <c r="I42" s="34">
        <v>10287</v>
      </c>
      <c r="J42" s="34">
        <v>93.786</v>
      </c>
      <c r="K42" s="34"/>
      <c r="L42" s="3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47.25">
      <c r="A43" s="26"/>
      <c r="B43" s="85" t="s">
        <v>270</v>
      </c>
      <c r="C43" s="73">
        <v>673.326</v>
      </c>
      <c r="D43" s="73">
        <v>47903</v>
      </c>
      <c r="E43" s="73">
        <v>23470</v>
      </c>
      <c r="F43" s="34"/>
      <c r="G43" s="34"/>
      <c r="H43" s="34"/>
      <c r="I43" s="34">
        <v>6607.5</v>
      </c>
      <c r="J43" s="34">
        <v>27.183</v>
      </c>
      <c r="K43" s="34"/>
      <c r="L43" s="3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47.25">
      <c r="A44" s="26"/>
      <c r="B44" s="85" t="s">
        <v>271</v>
      </c>
      <c r="C44" s="73"/>
      <c r="D44" s="73">
        <v>63743</v>
      </c>
      <c r="E44" s="73">
        <v>1115</v>
      </c>
      <c r="F44" s="34"/>
      <c r="G44" s="34">
        <v>255</v>
      </c>
      <c r="H44" s="34"/>
      <c r="I44" s="34">
        <v>266</v>
      </c>
      <c r="J44" s="34">
        <v>690.999</v>
      </c>
      <c r="K44" s="34"/>
      <c r="L44" s="3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78.75">
      <c r="A45" s="26"/>
      <c r="B45" s="85" t="s">
        <v>272</v>
      </c>
      <c r="C45" s="73">
        <v>248.455</v>
      </c>
      <c r="D45" s="73">
        <v>58579</v>
      </c>
      <c r="E45" s="73">
        <v>690</v>
      </c>
      <c r="F45" s="34"/>
      <c r="G45" s="34">
        <v>105</v>
      </c>
      <c r="H45" s="34"/>
      <c r="I45" s="34">
        <v>26050.8</v>
      </c>
      <c r="J45" s="34">
        <v>209.39</v>
      </c>
      <c r="K45" s="34"/>
      <c r="L45" s="34">
        <v>10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47.25">
      <c r="A46" s="26"/>
      <c r="B46" s="85" t="s">
        <v>273</v>
      </c>
      <c r="C46" s="73">
        <v>329.669</v>
      </c>
      <c r="D46" s="73">
        <v>55187</v>
      </c>
      <c r="E46" s="73">
        <v>2972</v>
      </c>
      <c r="F46" s="34"/>
      <c r="G46" s="34"/>
      <c r="H46" s="34"/>
      <c r="I46" s="34">
        <v>411</v>
      </c>
      <c r="J46" s="34"/>
      <c r="K46" s="34"/>
      <c r="L46" s="3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47.25">
      <c r="A47" s="26"/>
      <c r="B47" s="85" t="s">
        <v>274</v>
      </c>
      <c r="C47" s="73">
        <v>749.431</v>
      </c>
      <c r="D47" s="73">
        <v>54054</v>
      </c>
      <c r="E47" s="73">
        <v>11415</v>
      </c>
      <c r="F47" s="34"/>
      <c r="G47" s="34"/>
      <c r="H47" s="34"/>
      <c r="I47" s="34">
        <v>6362</v>
      </c>
      <c r="J47" s="34"/>
      <c r="K47" s="34"/>
      <c r="L47" s="3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47.25">
      <c r="A48" s="26"/>
      <c r="B48" s="85" t="s">
        <v>275</v>
      </c>
      <c r="C48" s="73">
        <v>673.703</v>
      </c>
      <c r="D48" s="73">
        <v>46084</v>
      </c>
      <c r="E48" s="73">
        <v>17428</v>
      </c>
      <c r="F48" s="34"/>
      <c r="G48" s="34"/>
      <c r="H48" s="34">
        <v>3.148</v>
      </c>
      <c r="I48" s="34">
        <v>7028.4</v>
      </c>
      <c r="J48" s="34">
        <v>164.93</v>
      </c>
      <c r="K48" s="34"/>
      <c r="L48" s="3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47.25">
      <c r="A49" s="26"/>
      <c r="B49" s="85" t="s">
        <v>276</v>
      </c>
      <c r="C49" s="73">
        <v>1128.479</v>
      </c>
      <c r="D49" s="73">
        <v>106745</v>
      </c>
      <c r="E49" s="73">
        <v>10130</v>
      </c>
      <c r="F49" s="34"/>
      <c r="G49" s="34"/>
      <c r="H49" s="34">
        <v>17.74</v>
      </c>
      <c r="I49" s="34">
        <v>7716.1</v>
      </c>
      <c r="J49" s="34">
        <v>95.33</v>
      </c>
      <c r="K49" s="34"/>
      <c r="L49" s="3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47.25">
      <c r="A50" s="26"/>
      <c r="B50" s="85" t="s">
        <v>277</v>
      </c>
      <c r="C50" s="73">
        <v>851.214</v>
      </c>
      <c r="D50" s="73">
        <v>142218</v>
      </c>
      <c r="E50" s="73">
        <v>13175</v>
      </c>
      <c r="F50" s="34"/>
      <c r="G50" s="34"/>
      <c r="H50" s="34">
        <v>14.474</v>
      </c>
      <c r="I50" s="34">
        <v>35972.84</v>
      </c>
      <c r="J50" s="34">
        <v>405.68</v>
      </c>
      <c r="K50" s="34"/>
      <c r="L50" s="3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47.25">
      <c r="A51" s="26"/>
      <c r="B51" s="85" t="s">
        <v>278</v>
      </c>
      <c r="C51" s="73">
        <v>1028.777</v>
      </c>
      <c r="D51" s="73">
        <v>108982</v>
      </c>
      <c r="E51" s="73">
        <v>7585</v>
      </c>
      <c r="F51" s="34"/>
      <c r="G51" s="34"/>
      <c r="H51" s="34">
        <v>250</v>
      </c>
      <c r="I51" s="34">
        <v>16772.61</v>
      </c>
      <c r="J51" s="34">
        <v>2312.92</v>
      </c>
      <c r="K51" s="34"/>
      <c r="L51" s="3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47.25">
      <c r="A52" s="26"/>
      <c r="B52" s="85" t="s">
        <v>279</v>
      </c>
      <c r="C52" s="73">
        <v>989.852</v>
      </c>
      <c r="D52" s="73">
        <v>72719</v>
      </c>
      <c r="E52" s="73">
        <v>13238</v>
      </c>
      <c r="F52" s="34"/>
      <c r="G52" s="34"/>
      <c r="H52" s="34">
        <v>250.143</v>
      </c>
      <c r="I52" s="34">
        <v>6421</v>
      </c>
      <c r="J52" s="34">
        <v>344.14</v>
      </c>
      <c r="K52" s="34"/>
      <c r="L52" s="3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47.25">
      <c r="A53" s="26"/>
      <c r="B53" s="85" t="s">
        <v>280</v>
      </c>
      <c r="C53" s="73">
        <v>601.269</v>
      </c>
      <c r="D53" s="73">
        <v>89571</v>
      </c>
      <c r="E53" s="73">
        <v>3491</v>
      </c>
      <c r="F53" s="34"/>
      <c r="G53" s="34"/>
      <c r="H53" s="34"/>
      <c r="I53" s="34"/>
      <c r="J53" s="34"/>
      <c r="K53" s="34"/>
      <c r="L53" s="3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31.5">
      <c r="A54" s="26"/>
      <c r="B54" s="86" t="s">
        <v>222</v>
      </c>
      <c r="C54" s="34">
        <v>19.159</v>
      </c>
      <c r="D54" s="34"/>
      <c r="E54" s="34"/>
      <c r="F54" s="34"/>
      <c r="G54" s="34"/>
      <c r="H54" s="34"/>
      <c r="I54" s="34"/>
      <c r="J54" s="34"/>
      <c r="K54" s="34"/>
      <c r="L54" s="3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1.5">
      <c r="A55" s="26" t="s">
        <v>168</v>
      </c>
      <c r="B55" s="85" t="s">
        <v>180</v>
      </c>
      <c r="C55" s="34">
        <f aca="true" t="shared" si="2" ref="C55:L55">SUM(C56:C60)</f>
        <v>7381.337</v>
      </c>
      <c r="D55" s="34">
        <f t="shared" si="2"/>
        <v>2062119.9</v>
      </c>
      <c r="E55" s="95">
        <f t="shared" si="2"/>
        <v>255266.48</v>
      </c>
      <c r="F55" s="95">
        <f t="shared" si="2"/>
        <v>108050</v>
      </c>
      <c r="G55" s="95">
        <f t="shared" si="2"/>
        <v>0</v>
      </c>
      <c r="H55" s="95">
        <f t="shared" si="2"/>
        <v>375.906</v>
      </c>
      <c r="I55" s="95">
        <f t="shared" si="2"/>
        <v>235261</v>
      </c>
      <c r="J55" s="34">
        <f t="shared" si="2"/>
        <v>14801.857</v>
      </c>
      <c r="K55" s="95">
        <f t="shared" si="2"/>
        <v>1205</v>
      </c>
      <c r="L55" s="95">
        <f t="shared" si="2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31.5">
      <c r="A56" s="26"/>
      <c r="B56" s="85" t="s">
        <v>63</v>
      </c>
      <c r="C56" s="34">
        <v>4379.551</v>
      </c>
      <c r="D56" s="63">
        <v>1397783</v>
      </c>
      <c r="E56" s="95">
        <v>174723</v>
      </c>
      <c r="F56" s="34">
        <v>64800</v>
      </c>
      <c r="G56" s="34"/>
      <c r="H56" s="34">
        <v>200</v>
      </c>
      <c r="I56" s="34">
        <v>170000</v>
      </c>
      <c r="J56" s="34">
        <v>10000</v>
      </c>
      <c r="K56" s="34"/>
      <c r="L56" s="6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7.25">
      <c r="A57" s="26"/>
      <c r="B57" s="85" t="s">
        <v>367</v>
      </c>
      <c r="C57" s="34">
        <v>1306</v>
      </c>
      <c r="D57" s="63">
        <v>279985</v>
      </c>
      <c r="E57" s="95">
        <v>40400</v>
      </c>
      <c r="F57" s="34">
        <v>43250</v>
      </c>
      <c r="G57" s="34"/>
      <c r="H57" s="34">
        <v>12.5</v>
      </c>
      <c r="I57" s="34">
        <v>10860</v>
      </c>
      <c r="J57" s="34">
        <v>752</v>
      </c>
      <c r="K57" s="34"/>
      <c r="L57" s="6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7.25">
      <c r="A58" s="26"/>
      <c r="B58" s="85" t="s">
        <v>69</v>
      </c>
      <c r="C58" s="34">
        <v>1261</v>
      </c>
      <c r="D58" s="63">
        <v>278217</v>
      </c>
      <c r="E58" s="95">
        <v>31032</v>
      </c>
      <c r="F58" s="34"/>
      <c r="G58" s="34"/>
      <c r="H58" s="34">
        <v>32.4</v>
      </c>
      <c r="I58" s="34">
        <v>15392</v>
      </c>
      <c r="J58" s="34">
        <v>2943</v>
      </c>
      <c r="K58" s="34"/>
      <c r="L58" s="6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8.75" customHeight="1">
      <c r="A59" s="26"/>
      <c r="B59" s="85" t="s">
        <v>70</v>
      </c>
      <c r="C59" s="34">
        <v>125.001</v>
      </c>
      <c r="D59" s="63">
        <v>20699.9</v>
      </c>
      <c r="E59" s="95">
        <v>2090.48</v>
      </c>
      <c r="F59" s="34"/>
      <c r="G59" s="34"/>
      <c r="H59" s="34">
        <v>2.376</v>
      </c>
      <c r="I59" s="34">
        <v>2645</v>
      </c>
      <c r="J59" s="34">
        <v>92.857</v>
      </c>
      <c r="K59" s="34"/>
      <c r="L59" s="6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31.5">
      <c r="A60" s="26"/>
      <c r="B60" s="85" t="s">
        <v>71</v>
      </c>
      <c r="C60" s="34">
        <v>309.785</v>
      </c>
      <c r="D60" s="63">
        <v>85435</v>
      </c>
      <c r="E60" s="95">
        <v>7021</v>
      </c>
      <c r="F60" s="34"/>
      <c r="G60" s="34"/>
      <c r="H60" s="34">
        <v>128.63</v>
      </c>
      <c r="I60" s="34">
        <v>36364</v>
      </c>
      <c r="J60" s="34">
        <v>1014</v>
      </c>
      <c r="K60" s="34">
        <v>1205</v>
      </c>
      <c r="L60" s="6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26" t="s">
        <v>472</v>
      </c>
      <c r="B61" s="85" t="s">
        <v>471</v>
      </c>
      <c r="C61" s="34">
        <v>257</v>
      </c>
      <c r="D61" s="34">
        <v>15725</v>
      </c>
      <c r="E61" s="34">
        <v>484</v>
      </c>
      <c r="F61" s="34"/>
      <c r="G61" s="34"/>
      <c r="H61" s="34"/>
      <c r="I61" s="34"/>
      <c r="J61" s="34"/>
      <c r="K61" s="34"/>
      <c r="L61" s="6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35"/>
      <c r="B62" s="87"/>
      <c r="C62" s="37"/>
      <c r="D62" s="37"/>
      <c r="E62" s="38"/>
      <c r="F62" s="37"/>
      <c r="G62" s="37"/>
      <c r="H62" s="37"/>
      <c r="I62" s="37"/>
      <c r="J62" s="37"/>
      <c r="K62" s="37"/>
      <c r="L62" s="3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35"/>
      <c r="B63" s="87"/>
      <c r="C63" s="37"/>
      <c r="D63" s="37"/>
      <c r="E63" s="38"/>
      <c r="F63" s="37"/>
      <c r="G63" s="37"/>
      <c r="H63" s="37"/>
      <c r="I63" s="37"/>
      <c r="J63" s="37"/>
      <c r="K63" s="37"/>
      <c r="L63" s="3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8">
      <c r="A64" s="54"/>
      <c r="B64" s="88" t="s">
        <v>181</v>
      </c>
      <c r="C64" s="55"/>
      <c r="D64" s="55"/>
      <c r="E64" s="55"/>
      <c r="F64" s="55"/>
      <c r="G64" s="55"/>
      <c r="H64" s="53"/>
      <c r="I64" s="55"/>
      <c r="J64" s="53" t="s">
        <v>452</v>
      </c>
      <c r="K64" s="39"/>
      <c r="L64" s="3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>
      <c r="A65" s="35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7.25">
      <c r="A66" s="35"/>
      <c r="B66" s="87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</sheetData>
  <mergeCells count="7">
    <mergeCell ref="J2:L3"/>
    <mergeCell ref="C6:I7"/>
    <mergeCell ref="H9:L9"/>
    <mergeCell ref="A10:A12"/>
    <mergeCell ref="C10:G10"/>
    <mergeCell ref="H10:L10"/>
    <mergeCell ref="B10:B12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75" zoomScaleNormal="75" zoomScaleSheetLayoutView="75" workbookViewId="0" topLeftCell="A1">
      <pane xSplit="2" ySplit="12" topLeftCell="J4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25390625" style="7" customWidth="1"/>
    <col min="12" max="12" width="9.875" style="7" customWidth="1"/>
  </cols>
  <sheetData>
    <row r="1" spans="2:46" ht="18">
      <c r="B1" s="36"/>
      <c r="J1" s="53" t="s">
        <v>36</v>
      </c>
      <c r="K1" s="53"/>
      <c r="L1" s="5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6" t="s">
        <v>174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3" t="s">
        <v>474</v>
      </c>
      <c r="K4" s="53"/>
      <c r="L4" s="5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4:46" ht="17.25">
      <c r="D5" s="105" t="s">
        <v>175</v>
      </c>
      <c r="E5" s="105"/>
      <c r="F5" s="105"/>
      <c r="G5" s="10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17.25">
      <c r="C6" s="109" t="s">
        <v>456</v>
      </c>
      <c r="D6" s="109"/>
      <c r="E6" s="109"/>
      <c r="F6" s="109"/>
      <c r="G6" s="109"/>
      <c r="H6" s="109"/>
      <c r="I6" s="10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109"/>
      <c r="D7" s="109"/>
      <c r="E7" s="109"/>
      <c r="F7" s="109"/>
      <c r="G7" s="109"/>
      <c r="H7" s="109"/>
      <c r="I7" s="10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127" t="s">
        <v>176</v>
      </c>
      <c r="K9" s="127"/>
      <c r="L9" s="1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2" t="s">
        <v>75</v>
      </c>
      <c r="B10" s="115" t="s">
        <v>82</v>
      </c>
      <c r="C10" s="118" t="s">
        <v>76</v>
      </c>
      <c r="D10" s="119"/>
      <c r="E10" s="119"/>
      <c r="F10" s="119"/>
      <c r="G10" s="120"/>
      <c r="H10" s="118" t="s">
        <v>77</v>
      </c>
      <c r="I10" s="119"/>
      <c r="J10" s="119"/>
      <c r="K10" s="119"/>
      <c r="L10" s="1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3"/>
      <c r="B11" s="125"/>
      <c r="C11" s="11" t="s">
        <v>170</v>
      </c>
      <c r="D11" s="11" t="s">
        <v>171</v>
      </c>
      <c r="E11" s="11" t="s">
        <v>221</v>
      </c>
      <c r="F11" s="11" t="s">
        <v>251</v>
      </c>
      <c r="G11" s="11" t="s">
        <v>81</v>
      </c>
      <c r="H11" s="11" t="s">
        <v>239</v>
      </c>
      <c r="I11" s="11" t="s">
        <v>172</v>
      </c>
      <c r="J11" s="11" t="s">
        <v>221</v>
      </c>
      <c r="K11" s="11" t="s">
        <v>251</v>
      </c>
      <c r="L11" s="11" t="s">
        <v>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14"/>
      <c r="B12" s="126"/>
      <c r="C12" s="11" t="s">
        <v>78</v>
      </c>
      <c r="D12" s="11" t="s">
        <v>79</v>
      </c>
      <c r="E12" s="11" t="s">
        <v>83</v>
      </c>
      <c r="F12" s="11" t="s">
        <v>83</v>
      </c>
      <c r="G12" s="11" t="s">
        <v>84</v>
      </c>
      <c r="H12" s="11" t="s">
        <v>78</v>
      </c>
      <c r="I12" s="11" t="s">
        <v>79</v>
      </c>
      <c r="J12" s="11" t="s">
        <v>83</v>
      </c>
      <c r="K12" s="11" t="s">
        <v>83</v>
      </c>
      <c r="L12" s="11" t="s">
        <v>84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0" t="s">
        <v>104</v>
      </c>
      <c r="B13" s="41" t="s">
        <v>95</v>
      </c>
      <c r="C13" s="29">
        <f>C14+C15+C16</f>
        <v>326.01</v>
      </c>
      <c r="D13" s="29">
        <f>D14+D15+D16</f>
        <v>107582</v>
      </c>
      <c r="E13" s="29">
        <f>E14+E15+E16</f>
        <v>2285</v>
      </c>
      <c r="F13" s="29"/>
      <c r="G13" s="29"/>
      <c r="H13" s="29"/>
      <c r="I13" s="29"/>
      <c r="J13" s="29"/>
      <c r="K13" s="29"/>
      <c r="L13" s="2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7.25">
      <c r="A14" s="40"/>
      <c r="B14" s="41" t="s">
        <v>183</v>
      </c>
      <c r="C14" s="29">
        <v>201.41</v>
      </c>
      <c r="D14" s="29">
        <v>57384</v>
      </c>
      <c r="E14" s="29">
        <v>1595</v>
      </c>
      <c r="F14" s="29"/>
      <c r="G14" s="29"/>
      <c r="H14" s="29"/>
      <c r="I14" s="29"/>
      <c r="J14" s="29"/>
      <c r="K14" s="29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69">
      <c r="A15" s="40"/>
      <c r="B15" s="41" t="s">
        <v>186</v>
      </c>
      <c r="C15" s="29">
        <v>105</v>
      </c>
      <c r="D15" s="29">
        <v>35232</v>
      </c>
      <c r="E15" s="29">
        <v>540</v>
      </c>
      <c r="F15" s="29"/>
      <c r="G15" s="29"/>
      <c r="H15" s="29"/>
      <c r="I15" s="29"/>
      <c r="J15" s="29"/>
      <c r="K15" s="29"/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34.5">
      <c r="A16" s="40"/>
      <c r="B16" s="41" t="s">
        <v>248</v>
      </c>
      <c r="C16" s="29">
        <v>19.6</v>
      </c>
      <c r="D16" s="29">
        <v>14966</v>
      </c>
      <c r="E16" s="29">
        <v>150</v>
      </c>
      <c r="F16" s="29"/>
      <c r="G16" s="29"/>
      <c r="H16" s="29"/>
      <c r="I16" s="29"/>
      <c r="J16" s="29"/>
      <c r="K16" s="29"/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4.5">
      <c r="A17" s="40" t="s">
        <v>80</v>
      </c>
      <c r="B17" s="41" t="s">
        <v>187</v>
      </c>
      <c r="C17" s="46">
        <f aca="true" t="shared" si="0" ref="C17:L17">SUM(C18:C47)</f>
        <v>15072.64</v>
      </c>
      <c r="D17" s="29">
        <f t="shared" si="0"/>
        <v>1618872</v>
      </c>
      <c r="E17" s="46">
        <f>SUM(E18:E47)</f>
        <v>313190.01999999996</v>
      </c>
      <c r="F17" s="29">
        <f t="shared" si="0"/>
        <v>0</v>
      </c>
      <c r="G17" s="29">
        <f t="shared" si="0"/>
        <v>0</v>
      </c>
      <c r="H17" s="29">
        <f t="shared" si="0"/>
        <v>552.8000000000001</v>
      </c>
      <c r="I17" s="29">
        <f t="shared" si="0"/>
        <v>350415</v>
      </c>
      <c r="J17" s="29">
        <f t="shared" si="0"/>
        <v>3961.05</v>
      </c>
      <c r="K17" s="29">
        <f t="shared" si="0"/>
        <v>0</v>
      </c>
      <c r="L17" s="29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0"/>
      <c r="B18" s="41" t="s">
        <v>61</v>
      </c>
      <c r="C18" s="29">
        <v>474.77</v>
      </c>
      <c r="D18" s="29">
        <v>80781</v>
      </c>
      <c r="E18" s="29">
        <v>13567.78</v>
      </c>
      <c r="F18" s="29"/>
      <c r="G18" s="29"/>
      <c r="H18" s="29"/>
      <c r="I18" s="29"/>
      <c r="J18" s="29"/>
      <c r="K18" s="29"/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0"/>
      <c r="B19" s="41" t="s">
        <v>370</v>
      </c>
      <c r="C19" s="29">
        <v>451.56</v>
      </c>
      <c r="D19" s="29">
        <v>55607</v>
      </c>
      <c r="E19" s="29">
        <v>5882.72</v>
      </c>
      <c r="F19" s="29"/>
      <c r="G19" s="29"/>
      <c r="H19" s="29"/>
      <c r="I19" s="29"/>
      <c r="J19" s="29"/>
      <c r="K19" s="29"/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0"/>
      <c r="B20" s="41" t="s">
        <v>433</v>
      </c>
      <c r="C20" s="29">
        <v>453.61</v>
      </c>
      <c r="D20" s="29">
        <v>24733</v>
      </c>
      <c r="E20" s="29">
        <v>2876.09</v>
      </c>
      <c r="F20" s="29"/>
      <c r="G20" s="29"/>
      <c r="H20" s="29"/>
      <c r="I20" s="29"/>
      <c r="J20" s="29"/>
      <c r="K20" s="29"/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34.5">
      <c r="A21" s="40"/>
      <c r="B21" s="41" t="s">
        <v>60</v>
      </c>
      <c r="C21" s="29">
        <v>390.16</v>
      </c>
      <c r="D21" s="29">
        <v>59670</v>
      </c>
      <c r="E21" s="29">
        <v>5576.3</v>
      </c>
      <c r="F21" s="29"/>
      <c r="G21" s="29"/>
      <c r="H21" s="29"/>
      <c r="I21" s="29"/>
      <c r="J21" s="29"/>
      <c r="K21" s="29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0"/>
      <c r="B22" s="41" t="s">
        <v>432</v>
      </c>
      <c r="C22" s="29">
        <v>390.48</v>
      </c>
      <c r="D22" s="29">
        <v>61298</v>
      </c>
      <c r="E22" s="29">
        <v>5958.75</v>
      </c>
      <c r="F22" s="29"/>
      <c r="G22" s="29"/>
      <c r="H22" s="29"/>
      <c r="I22" s="29"/>
      <c r="J22" s="29"/>
      <c r="K22" s="29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0"/>
      <c r="B23" s="41" t="s">
        <v>431</v>
      </c>
      <c r="C23" s="29">
        <v>407.04</v>
      </c>
      <c r="D23" s="29">
        <v>65916</v>
      </c>
      <c r="E23" s="29">
        <v>7868.58</v>
      </c>
      <c r="F23" s="29"/>
      <c r="G23" s="29"/>
      <c r="H23" s="29">
        <v>2</v>
      </c>
      <c r="I23" s="29">
        <v>260</v>
      </c>
      <c r="J23" s="29">
        <v>30.5</v>
      </c>
      <c r="K23" s="29"/>
      <c r="L23" s="2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0"/>
      <c r="B24" s="41" t="s">
        <v>430</v>
      </c>
      <c r="C24" s="29">
        <v>487.48</v>
      </c>
      <c r="D24" s="29">
        <v>65967</v>
      </c>
      <c r="E24" s="29">
        <v>9542.38</v>
      </c>
      <c r="F24" s="29"/>
      <c r="G24" s="29"/>
      <c r="H24" s="29"/>
      <c r="I24" s="29"/>
      <c r="J24" s="29"/>
      <c r="K24" s="29"/>
      <c r="L24" s="29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0"/>
      <c r="B25" s="41" t="s">
        <v>429</v>
      </c>
      <c r="C25" s="29">
        <v>442.53</v>
      </c>
      <c r="D25" s="29">
        <v>50042</v>
      </c>
      <c r="E25" s="29">
        <v>9174.95</v>
      </c>
      <c r="F25" s="29"/>
      <c r="G25" s="29"/>
      <c r="H25" s="29">
        <v>36.1</v>
      </c>
      <c r="I25" s="29">
        <v>1548</v>
      </c>
      <c r="J25" s="29">
        <v>138.1</v>
      </c>
      <c r="K25" s="29"/>
      <c r="L25" s="2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0"/>
      <c r="B26" s="41" t="s">
        <v>427</v>
      </c>
      <c r="C26" s="29">
        <v>395.6</v>
      </c>
      <c r="D26" s="29">
        <v>58702</v>
      </c>
      <c r="E26" s="29">
        <v>11465.1</v>
      </c>
      <c r="F26" s="29"/>
      <c r="G26" s="29"/>
      <c r="H26" s="29">
        <v>27.7</v>
      </c>
      <c r="I26" s="29">
        <v>753</v>
      </c>
      <c r="J26" s="29">
        <v>80.5</v>
      </c>
      <c r="K26" s="29"/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0"/>
      <c r="B27" s="27" t="s">
        <v>426</v>
      </c>
      <c r="C27" s="29">
        <v>357.02</v>
      </c>
      <c r="D27" s="29">
        <v>65910</v>
      </c>
      <c r="E27" s="29">
        <v>10088.63</v>
      </c>
      <c r="F27" s="29"/>
      <c r="G27" s="29"/>
      <c r="H27" s="29"/>
      <c r="I27" s="29"/>
      <c r="J27" s="29"/>
      <c r="K27" s="29"/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0"/>
      <c r="B28" s="27" t="s">
        <v>425</v>
      </c>
      <c r="C28" s="29">
        <v>411.63</v>
      </c>
      <c r="D28" s="29">
        <v>84302</v>
      </c>
      <c r="E28" s="29">
        <v>8682.9</v>
      </c>
      <c r="F28" s="29"/>
      <c r="G28" s="29"/>
      <c r="H28" s="29"/>
      <c r="I28" s="29"/>
      <c r="J28" s="29"/>
      <c r="K28" s="29"/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0"/>
      <c r="B29" s="27" t="s">
        <v>368</v>
      </c>
      <c r="C29" s="29">
        <v>463.13</v>
      </c>
      <c r="D29" s="29">
        <v>89459</v>
      </c>
      <c r="E29" s="29">
        <v>18256.37</v>
      </c>
      <c r="F29" s="29"/>
      <c r="G29" s="29"/>
      <c r="H29" s="29"/>
      <c r="I29" s="29"/>
      <c r="J29" s="29"/>
      <c r="K29" s="29"/>
      <c r="L29" s="2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0"/>
      <c r="B30" s="27" t="s">
        <v>424</v>
      </c>
      <c r="C30" s="29">
        <v>498.92</v>
      </c>
      <c r="D30" s="29">
        <v>66178</v>
      </c>
      <c r="E30" s="29">
        <v>15862</v>
      </c>
      <c r="F30" s="29"/>
      <c r="G30" s="29"/>
      <c r="H30" s="29"/>
      <c r="I30" s="29"/>
      <c r="J30" s="29"/>
      <c r="K30" s="29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0"/>
      <c r="B31" s="27" t="s">
        <v>369</v>
      </c>
      <c r="C31" s="29">
        <v>392.63</v>
      </c>
      <c r="D31" s="29">
        <v>72414</v>
      </c>
      <c r="E31" s="29">
        <v>21531.63</v>
      </c>
      <c r="F31" s="29"/>
      <c r="G31" s="29"/>
      <c r="H31" s="29"/>
      <c r="I31" s="29"/>
      <c r="J31" s="29"/>
      <c r="K31" s="29"/>
      <c r="L31" s="2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86.25">
      <c r="A32" s="40"/>
      <c r="B32" s="41" t="s">
        <v>281</v>
      </c>
      <c r="C32" s="29">
        <v>623.33</v>
      </c>
      <c r="D32" s="29">
        <v>67330</v>
      </c>
      <c r="E32" s="29">
        <v>16888.63</v>
      </c>
      <c r="F32" s="29"/>
      <c r="G32" s="29"/>
      <c r="H32" s="29">
        <v>48.4</v>
      </c>
      <c r="I32" s="29">
        <v>35218</v>
      </c>
      <c r="J32" s="29">
        <v>90</v>
      </c>
      <c r="K32" s="29"/>
      <c r="L32" s="29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72" customHeight="1">
      <c r="A33" s="40"/>
      <c r="B33" s="41" t="s">
        <v>282</v>
      </c>
      <c r="C33" s="29">
        <v>610.58</v>
      </c>
      <c r="D33" s="29">
        <v>19599</v>
      </c>
      <c r="E33" s="29">
        <v>13421.2</v>
      </c>
      <c r="F33" s="29"/>
      <c r="G33" s="29"/>
      <c r="H33" s="29"/>
      <c r="I33" s="29">
        <v>21845</v>
      </c>
      <c r="J33" s="29"/>
      <c r="K33" s="29"/>
      <c r="L33" s="2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0"/>
      <c r="B34" s="41" t="s">
        <v>283</v>
      </c>
      <c r="C34" s="29">
        <v>733.76</v>
      </c>
      <c r="D34" s="29">
        <v>41123</v>
      </c>
      <c r="E34" s="29">
        <v>25699.64</v>
      </c>
      <c r="F34" s="29"/>
      <c r="G34" s="29"/>
      <c r="H34" s="29"/>
      <c r="I34" s="29">
        <v>21845</v>
      </c>
      <c r="J34" s="29"/>
      <c r="K34" s="29"/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03.5">
      <c r="A35" s="40"/>
      <c r="B35" s="41" t="s">
        <v>284</v>
      </c>
      <c r="C35" s="29">
        <v>668.2</v>
      </c>
      <c r="D35" s="29">
        <v>46382</v>
      </c>
      <c r="E35" s="29">
        <v>10475.8</v>
      </c>
      <c r="F35" s="29"/>
      <c r="G35" s="29"/>
      <c r="H35" s="29">
        <v>36.3</v>
      </c>
      <c r="I35" s="29">
        <v>31816</v>
      </c>
      <c r="J35" s="29">
        <v>154.8</v>
      </c>
      <c r="K35" s="29"/>
      <c r="L35" s="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>
      <c r="A36" s="40"/>
      <c r="B36" s="41" t="s">
        <v>285</v>
      </c>
      <c r="C36" s="29">
        <v>709.66</v>
      </c>
      <c r="D36" s="29">
        <v>48459</v>
      </c>
      <c r="E36" s="29">
        <v>8069.47</v>
      </c>
      <c r="F36" s="29"/>
      <c r="G36" s="29"/>
      <c r="H36" s="29">
        <v>45.8</v>
      </c>
      <c r="I36" s="29">
        <v>22688</v>
      </c>
      <c r="J36" s="29">
        <v>225.2</v>
      </c>
      <c r="K36" s="29"/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69">
      <c r="A37" s="40"/>
      <c r="B37" s="41" t="s">
        <v>286</v>
      </c>
      <c r="C37" s="29">
        <v>750.36</v>
      </c>
      <c r="D37" s="29">
        <v>35770</v>
      </c>
      <c r="E37" s="29">
        <v>7235.3</v>
      </c>
      <c r="F37" s="29"/>
      <c r="G37" s="29"/>
      <c r="H37" s="29">
        <v>51.5</v>
      </c>
      <c r="I37" s="29">
        <v>25138</v>
      </c>
      <c r="J37" s="29">
        <v>86.2</v>
      </c>
      <c r="K37" s="29"/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0"/>
      <c r="B38" s="41" t="s">
        <v>287</v>
      </c>
      <c r="C38" s="29">
        <v>697.96</v>
      </c>
      <c r="D38" s="29">
        <v>41462</v>
      </c>
      <c r="E38" s="29">
        <v>12372.59</v>
      </c>
      <c r="F38" s="29"/>
      <c r="G38" s="29"/>
      <c r="H38" s="29"/>
      <c r="I38" s="29">
        <v>21845</v>
      </c>
      <c r="J38" s="29"/>
      <c r="K38" s="29"/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0"/>
      <c r="B39" s="41" t="s">
        <v>288</v>
      </c>
      <c r="C39" s="29">
        <v>575.06</v>
      </c>
      <c r="D39" s="29">
        <v>41402</v>
      </c>
      <c r="E39" s="29">
        <v>10517.19</v>
      </c>
      <c r="F39" s="29"/>
      <c r="G39" s="29"/>
      <c r="H39" s="29">
        <v>3.1</v>
      </c>
      <c r="I39" s="29">
        <v>22093</v>
      </c>
      <c r="J39" s="29">
        <v>77.1</v>
      </c>
      <c r="K39" s="29"/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0"/>
      <c r="B40" s="41" t="s">
        <v>289</v>
      </c>
      <c r="C40" s="29">
        <v>579</v>
      </c>
      <c r="D40" s="29">
        <v>30621</v>
      </c>
      <c r="E40" s="29">
        <v>16019.04</v>
      </c>
      <c r="F40" s="29"/>
      <c r="G40" s="29"/>
      <c r="H40" s="29"/>
      <c r="I40" s="29">
        <v>21845</v>
      </c>
      <c r="J40" s="29"/>
      <c r="K40" s="29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0"/>
      <c r="B41" s="41" t="s">
        <v>290</v>
      </c>
      <c r="C41" s="29">
        <v>743.78</v>
      </c>
      <c r="D41" s="29">
        <v>67813</v>
      </c>
      <c r="E41" s="29">
        <v>11351.99</v>
      </c>
      <c r="F41" s="29"/>
      <c r="G41" s="29"/>
      <c r="H41" s="29">
        <v>14.1</v>
      </c>
      <c r="I41" s="29">
        <v>35285</v>
      </c>
      <c r="J41" s="29">
        <v>298.1</v>
      </c>
      <c r="K41" s="29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0"/>
      <c r="B42" s="41" t="s">
        <v>291</v>
      </c>
      <c r="C42" s="29">
        <v>703.47</v>
      </c>
      <c r="D42" s="29">
        <v>70530</v>
      </c>
      <c r="E42" s="29">
        <v>11100.24</v>
      </c>
      <c r="F42" s="29"/>
      <c r="G42" s="29"/>
      <c r="H42" s="29">
        <v>23.6</v>
      </c>
      <c r="I42" s="29">
        <v>29885</v>
      </c>
      <c r="J42" s="29">
        <v>414.8</v>
      </c>
      <c r="K42" s="29"/>
      <c r="L42" s="29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0"/>
      <c r="B43" s="41" t="s">
        <v>292</v>
      </c>
      <c r="C43" s="29">
        <v>761.33</v>
      </c>
      <c r="D43" s="29">
        <v>105123</v>
      </c>
      <c r="E43" s="29">
        <v>12062.68</v>
      </c>
      <c r="F43" s="29"/>
      <c r="G43" s="29"/>
      <c r="H43" s="29">
        <v>32.1</v>
      </c>
      <c r="I43" s="29">
        <v>27788</v>
      </c>
      <c r="J43" s="29">
        <v>417.6</v>
      </c>
      <c r="K43" s="29"/>
      <c r="L43" s="2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7.25" hidden="1">
      <c r="A44" s="40"/>
      <c r="B44" s="4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7.25" hidden="1">
      <c r="A45" s="40"/>
      <c r="B45" s="4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34.5">
      <c r="A46" s="40"/>
      <c r="B46" s="41" t="s">
        <v>446</v>
      </c>
      <c r="C46" s="29">
        <v>683.44</v>
      </c>
      <c r="D46" s="29">
        <v>37061</v>
      </c>
      <c r="E46" s="29">
        <v>9369.19</v>
      </c>
      <c r="F46" s="29"/>
      <c r="G46" s="29"/>
      <c r="H46" s="29">
        <v>139.8</v>
      </c>
      <c r="I46" s="29">
        <v>16780</v>
      </c>
      <c r="J46" s="29">
        <v>969.1</v>
      </c>
      <c r="K46" s="29"/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34.5">
      <c r="A47" s="40"/>
      <c r="B47" s="41" t="s">
        <v>188</v>
      </c>
      <c r="C47" s="29">
        <v>216.15</v>
      </c>
      <c r="D47" s="29">
        <v>65218</v>
      </c>
      <c r="E47" s="29">
        <v>2272.88</v>
      </c>
      <c r="F47" s="29"/>
      <c r="G47" s="29"/>
      <c r="H47" s="29">
        <v>92.3</v>
      </c>
      <c r="I47" s="29">
        <v>13783</v>
      </c>
      <c r="J47" s="29">
        <v>979.05</v>
      </c>
      <c r="K47" s="29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34.5">
      <c r="A48" s="26" t="s">
        <v>168</v>
      </c>
      <c r="B48" s="27" t="s">
        <v>189</v>
      </c>
      <c r="C48" s="29">
        <f aca="true" t="shared" si="1" ref="C48:J48">C49+C50</f>
        <v>1683.54</v>
      </c>
      <c r="D48" s="29">
        <f t="shared" si="1"/>
        <v>414197</v>
      </c>
      <c r="E48" s="29">
        <f t="shared" si="1"/>
        <v>64047.600000000006</v>
      </c>
      <c r="F48" s="29">
        <f t="shared" si="1"/>
        <v>0</v>
      </c>
      <c r="G48" s="29">
        <f t="shared" si="1"/>
        <v>0</v>
      </c>
      <c r="H48" s="29">
        <f t="shared" si="1"/>
        <v>31.47</v>
      </c>
      <c r="I48" s="29">
        <f t="shared" si="1"/>
        <v>12453</v>
      </c>
      <c r="J48" s="29">
        <f t="shared" si="1"/>
        <v>1666.7</v>
      </c>
      <c r="K48" s="29"/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7.25">
      <c r="A49" s="26"/>
      <c r="B49" s="27" t="s">
        <v>184</v>
      </c>
      <c r="C49" s="29">
        <v>984.95</v>
      </c>
      <c r="D49" s="29">
        <v>248817</v>
      </c>
      <c r="E49" s="29">
        <v>43761.9</v>
      </c>
      <c r="F49" s="29"/>
      <c r="G49" s="29"/>
      <c r="H49" s="81"/>
      <c r="I49" s="81"/>
      <c r="J49" s="81"/>
      <c r="K49" s="81"/>
      <c r="L49" s="8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34.5">
      <c r="A50" s="26"/>
      <c r="B50" s="27" t="s">
        <v>185</v>
      </c>
      <c r="C50" s="29">
        <v>698.59</v>
      </c>
      <c r="D50" s="29">
        <v>165380</v>
      </c>
      <c r="E50" s="29">
        <v>20285.7</v>
      </c>
      <c r="F50" s="29"/>
      <c r="G50" s="29"/>
      <c r="H50" s="81">
        <v>31.47</v>
      </c>
      <c r="I50" s="81">
        <v>12453</v>
      </c>
      <c r="J50" s="81">
        <v>1666.7</v>
      </c>
      <c r="K50" s="81"/>
      <c r="L50" s="8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7.25">
      <c r="A51" s="26" t="s">
        <v>472</v>
      </c>
      <c r="B51" s="27" t="s">
        <v>183</v>
      </c>
      <c r="C51" s="29">
        <v>137</v>
      </c>
      <c r="D51" s="29">
        <v>8467</v>
      </c>
      <c r="E51" s="29">
        <v>260</v>
      </c>
      <c r="F51" s="29"/>
      <c r="G51" s="29"/>
      <c r="H51" s="81"/>
      <c r="I51" s="81"/>
      <c r="J51" s="81"/>
      <c r="K51" s="81"/>
      <c r="L51" s="8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3:46" ht="17.25"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8">
      <c r="A54" s="51"/>
      <c r="B54" s="52" t="s">
        <v>182</v>
      </c>
      <c r="C54" s="53"/>
      <c r="D54" s="53"/>
      <c r="E54" s="53"/>
      <c r="F54" s="53"/>
      <c r="G54" s="53"/>
      <c r="H54" s="53"/>
      <c r="I54" s="53"/>
      <c r="J54" s="53" t="s">
        <v>452</v>
      </c>
      <c r="K54" s="53"/>
      <c r="L54" s="5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3:46" ht="17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3:46" ht="17.25"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3:46" ht="17.25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</sheetData>
  <mergeCells count="8">
    <mergeCell ref="D5:G5"/>
    <mergeCell ref="C6:I7"/>
    <mergeCell ref="J2:L3"/>
    <mergeCell ref="A10:A12"/>
    <mergeCell ref="C10:G10"/>
    <mergeCell ref="H10:L10"/>
    <mergeCell ref="B10:B12"/>
    <mergeCell ref="J9:L9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view="pageBreakPreview" zoomScale="60" zoomScaleNormal="75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6.875" style="6" customWidth="1"/>
    <col min="3" max="3" width="14.25390625" style="7" customWidth="1"/>
    <col min="4" max="4" width="16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625" style="7" customWidth="1"/>
    <col min="12" max="12" width="9.875" style="7" customWidth="1"/>
  </cols>
  <sheetData>
    <row r="1" spans="10:46" ht="18">
      <c r="J1" s="53" t="s">
        <v>37</v>
      </c>
      <c r="K1" s="53"/>
      <c r="L1" s="5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6" t="s">
        <v>174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2"/>
      <c r="J4" s="53" t="s">
        <v>474</v>
      </c>
      <c r="K4" s="53"/>
      <c r="L4" s="5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2"/>
      <c r="F5" s="7" t="s">
        <v>175</v>
      </c>
      <c r="K5" s="129"/>
      <c r="L5" s="12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17.25">
      <c r="B6" s="42"/>
      <c r="C6" s="130" t="s">
        <v>457</v>
      </c>
      <c r="D6" s="130"/>
      <c r="E6" s="130"/>
      <c r="F6" s="130"/>
      <c r="G6" s="130"/>
      <c r="H6" s="130"/>
      <c r="I6" s="130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2"/>
      <c r="C7" s="130"/>
      <c r="D7" s="130"/>
      <c r="E7" s="130"/>
      <c r="F7" s="130"/>
      <c r="G7" s="130"/>
      <c r="H7" s="130"/>
      <c r="I7" s="1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2"/>
      <c r="C8" s="130"/>
      <c r="D8" s="130"/>
      <c r="E8" s="130"/>
      <c r="F8" s="130"/>
      <c r="G8" s="130"/>
      <c r="H8" s="130"/>
      <c r="I8" s="1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2"/>
      <c r="H9" s="108" t="s">
        <v>176</v>
      </c>
      <c r="I9" s="108"/>
      <c r="J9" s="108"/>
      <c r="K9" s="108"/>
      <c r="L9" s="10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2" t="s">
        <v>75</v>
      </c>
      <c r="B10" s="115" t="s">
        <v>82</v>
      </c>
      <c r="C10" s="118" t="s">
        <v>76</v>
      </c>
      <c r="D10" s="119"/>
      <c r="E10" s="119"/>
      <c r="F10" s="119"/>
      <c r="G10" s="120"/>
      <c r="H10" s="118" t="s">
        <v>77</v>
      </c>
      <c r="I10" s="119"/>
      <c r="J10" s="119"/>
      <c r="K10" s="119"/>
      <c r="L10" s="1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3"/>
      <c r="B11" s="125"/>
      <c r="C11" s="11" t="s">
        <v>170</v>
      </c>
      <c r="D11" s="11" t="s">
        <v>171</v>
      </c>
      <c r="E11" s="11" t="s">
        <v>221</v>
      </c>
      <c r="F11" s="11" t="s">
        <v>251</v>
      </c>
      <c r="G11" s="11" t="s">
        <v>81</v>
      </c>
      <c r="H11" s="11" t="s">
        <v>2</v>
      </c>
      <c r="I11" s="11" t="s">
        <v>172</v>
      </c>
      <c r="J11" s="11" t="s">
        <v>221</v>
      </c>
      <c r="K11" s="11" t="s">
        <v>251</v>
      </c>
      <c r="L11" s="11" t="s">
        <v>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14"/>
      <c r="B12" s="126"/>
      <c r="C12" s="11" t="s">
        <v>78</v>
      </c>
      <c r="D12" s="11" t="s">
        <v>79</v>
      </c>
      <c r="E12" s="11" t="s">
        <v>83</v>
      </c>
      <c r="F12" s="11" t="s">
        <v>83</v>
      </c>
      <c r="G12" s="11" t="s">
        <v>84</v>
      </c>
      <c r="H12" s="11" t="s">
        <v>78</v>
      </c>
      <c r="I12" s="11" t="s">
        <v>79</v>
      </c>
      <c r="J12" s="11" t="s">
        <v>83</v>
      </c>
      <c r="K12" s="11" t="s">
        <v>83</v>
      </c>
      <c r="L12" s="11" t="s">
        <v>84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0" t="s">
        <v>104</v>
      </c>
      <c r="B13" s="13" t="s">
        <v>95</v>
      </c>
      <c r="C13" s="33">
        <f>C14+C15</f>
        <v>758</v>
      </c>
      <c r="D13" s="33">
        <f>D14+D15</f>
        <v>91300</v>
      </c>
      <c r="E13" s="33">
        <f>E14+E15</f>
        <v>2674</v>
      </c>
      <c r="F13" s="33"/>
      <c r="G13" s="33"/>
      <c r="H13" s="33">
        <f>H14+H15</f>
        <v>10.49</v>
      </c>
      <c r="I13" s="33">
        <f>I14+I15</f>
        <v>6547.95</v>
      </c>
      <c r="J13" s="33">
        <f>J14+J15</f>
        <v>476.19</v>
      </c>
      <c r="K13" s="33"/>
      <c r="L13" s="3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0"/>
      <c r="B14" s="13" t="s">
        <v>192</v>
      </c>
      <c r="C14" s="100">
        <v>584</v>
      </c>
      <c r="D14" s="100">
        <v>70440</v>
      </c>
      <c r="E14" s="100">
        <v>2110</v>
      </c>
      <c r="F14" s="100"/>
      <c r="G14" s="100"/>
      <c r="H14" s="100">
        <v>10.49</v>
      </c>
      <c r="I14" s="100">
        <v>6547.95</v>
      </c>
      <c r="J14" s="100">
        <v>476.19</v>
      </c>
      <c r="K14" s="100"/>
      <c r="L14" s="10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7.25" customHeight="1">
      <c r="A15" s="40"/>
      <c r="B15" s="13" t="s">
        <v>193</v>
      </c>
      <c r="C15" s="100">
        <v>174</v>
      </c>
      <c r="D15" s="100">
        <v>20860</v>
      </c>
      <c r="E15" s="100">
        <v>564</v>
      </c>
      <c r="F15" s="100"/>
      <c r="G15" s="100"/>
      <c r="H15" s="100"/>
      <c r="I15" s="100"/>
      <c r="J15" s="100"/>
      <c r="K15" s="100"/>
      <c r="L15" s="10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7" customHeight="1">
      <c r="A16" s="40" t="s">
        <v>80</v>
      </c>
      <c r="B16" s="13" t="s">
        <v>194</v>
      </c>
      <c r="C16" s="93">
        <f aca="true" t="shared" si="0" ref="C16:L16">SUM(C17:C55)</f>
        <v>10942.464999999998</v>
      </c>
      <c r="D16" s="93">
        <f t="shared" si="0"/>
        <v>1392606.8090000001</v>
      </c>
      <c r="E16" s="93">
        <f t="shared" si="0"/>
        <v>132900</v>
      </c>
      <c r="F16" s="33">
        <f t="shared" si="0"/>
        <v>17</v>
      </c>
      <c r="G16" s="33">
        <f t="shared" si="0"/>
        <v>0</v>
      </c>
      <c r="H16" s="93">
        <f t="shared" si="0"/>
        <v>533.9079999999999</v>
      </c>
      <c r="I16" s="93">
        <f t="shared" si="0"/>
        <v>51000</v>
      </c>
      <c r="J16" s="33">
        <f t="shared" si="0"/>
        <v>6476.187</v>
      </c>
      <c r="K16" s="33">
        <f t="shared" si="0"/>
        <v>0</v>
      </c>
      <c r="L16" s="33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33" customHeight="1">
      <c r="A17" s="40"/>
      <c r="B17" s="13" t="s">
        <v>423</v>
      </c>
      <c r="C17" s="33">
        <v>265.729</v>
      </c>
      <c r="D17" s="33">
        <v>42377.43</v>
      </c>
      <c r="E17" s="33">
        <v>3747</v>
      </c>
      <c r="F17" s="33"/>
      <c r="G17" s="33"/>
      <c r="H17" s="100">
        <v>0.011</v>
      </c>
      <c r="I17" s="100">
        <v>12.5</v>
      </c>
      <c r="J17" s="100">
        <v>0.476</v>
      </c>
      <c r="K17" s="100"/>
      <c r="L17" s="10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7.5" customHeight="1">
      <c r="A18" s="40"/>
      <c r="B18" s="13" t="s">
        <v>42</v>
      </c>
      <c r="C18" s="33">
        <v>157.701</v>
      </c>
      <c r="D18" s="33">
        <v>47304.22</v>
      </c>
      <c r="E18" s="33">
        <v>4300</v>
      </c>
      <c r="F18" s="33"/>
      <c r="G18" s="33"/>
      <c r="H18" s="100"/>
      <c r="I18" s="100"/>
      <c r="J18" s="100"/>
      <c r="K18" s="100"/>
      <c r="L18" s="10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40.5" customHeight="1">
      <c r="A19" s="40"/>
      <c r="B19" s="13" t="s">
        <v>43</v>
      </c>
      <c r="C19" s="33">
        <v>426.558</v>
      </c>
      <c r="D19" s="33">
        <v>64169.23</v>
      </c>
      <c r="E19" s="33">
        <v>9086</v>
      </c>
      <c r="F19" s="33"/>
      <c r="G19" s="33"/>
      <c r="H19" s="100">
        <v>0.168</v>
      </c>
      <c r="I19" s="100">
        <v>102.5</v>
      </c>
      <c r="J19" s="100">
        <v>13.81</v>
      </c>
      <c r="K19" s="100"/>
      <c r="L19" s="10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4.5" customHeight="1" hidden="1">
      <c r="A20" s="40"/>
      <c r="B20" s="13" t="s">
        <v>195</v>
      </c>
      <c r="C20" s="33"/>
      <c r="D20" s="33"/>
      <c r="E20" s="33"/>
      <c r="F20" s="33"/>
      <c r="G20" s="33"/>
      <c r="H20" s="100"/>
      <c r="I20" s="100"/>
      <c r="J20" s="100"/>
      <c r="K20" s="100"/>
      <c r="L20" s="10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7.25" customHeight="1" hidden="1">
      <c r="A21" s="40"/>
      <c r="B21" s="13" t="s">
        <v>196</v>
      </c>
      <c r="C21" s="33"/>
      <c r="D21" s="33"/>
      <c r="E21" s="33"/>
      <c r="F21" s="33"/>
      <c r="G21" s="33"/>
      <c r="H21" s="100"/>
      <c r="I21" s="100"/>
      <c r="J21" s="100"/>
      <c r="K21" s="100"/>
      <c r="L21" s="10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0"/>
      <c r="B22" s="13" t="s">
        <v>422</v>
      </c>
      <c r="C22" s="33">
        <v>236.463</v>
      </c>
      <c r="D22" s="33">
        <v>45810.65</v>
      </c>
      <c r="E22" s="33">
        <v>3145</v>
      </c>
      <c r="F22" s="33"/>
      <c r="G22" s="33"/>
      <c r="H22" s="100">
        <v>0.042</v>
      </c>
      <c r="I22" s="100">
        <v>30</v>
      </c>
      <c r="J22" s="100">
        <v>2.857</v>
      </c>
      <c r="K22" s="100"/>
      <c r="L22" s="10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42.75" customHeight="1">
      <c r="A23" s="40"/>
      <c r="B23" s="13" t="s">
        <v>421</v>
      </c>
      <c r="C23" s="33">
        <v>284.933</v>
      </c>
      <c r="D23" s="33">
        <v>33088.33</v>
      </c>
      <c r="E23" s="33">
        <v>4761</v>
      </c>
      <c r="F23" s="33"/>
      <c r="G23" s="33"/>
      <c r="H23" s="100"/>
      <c r="I23" s="100"/>
      <c r="J23" s="100"/>
      <c r="K23" s="100"/>
      <c r="L23" s="10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0"/>
      <c r="B24" s="13" t="s">
        <v>420</v>
      </c>
      <c r="C24" s="33">
        <v>425.37</v>
      </c>
      <c r="D24" s="33">
        <v>50185.83</v>
      </c>
      <c r="E24" s="33">
        <v>4808</v>
      </c>
      <c r="F24" s="33"/>
      <c r="G24" s="33"/>
      <c r="H24" s="100"/>
      <c r="I24" s="100"/>
      <c r="J24" s="100"/>
      <c r="K24" s="100"/>
      <c r="L24" s="10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0"/>
      <c r="B25" s="13" t="s">
        <v>419</v>
      </c>
      <c r="C25" s="33">
        <v>200.244</v>
      </c>
      <c r="D25" s="33">
        <v>41221.87</v>
      </c>
      <c r="E25" s="33">
        <v>3677</v>
      </c>
      <c r="F25" s="33"/>
      <c r="G25" s="33"/>
      <c r="H25" s="100">
        <v>0.011</v>
      </c>
      <c r="I25" s="100">
        <v>5</v>
      </c>
      <c r="J25" s="100">
        <v>0.476</v>
      </c>
      <c r="K25" s="100"/>
      <c r="L25" s="10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 customHeight="1" hidden="1">
      <c r="A26" s="40"/>
      <c r="B26" s="13" t="s">
        <v>197</v>
      </c>
      <c r="C26" s="33"/>
      <c r="D26" s="33"/>
      <c r="E26" s="33"/>
      <c r="F26" s="33"/>
      <c r="G26" s="33"/>
      <c r="H26" s="100"/>
      <c r="I26" s="100"/>
      <c r="J26" s="100"/>
      <c r="K26" s="100"/>
      <c r="L26" s="10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0"/>
      <c r="B27" s="13" t="s">
        <v>418</v>
      </c>
      <c r="C27" s="33">
        <v>253.187</v>
      </c>
      <c r="D27" s="33">
        <v>42893.87</v>
      </c>
      <c r="E27" s="33">
        <v>4272</v>
      </c>
      <c r="F27" s="33"/>
      <c r="G27" s="33"/>
      <c r="H27" s="100">
        <v>84.439</v>
      </c>
      <c r="I27" s="100">
        <v>1937.5</v>
      </c>
      <c r="J27" s="100">
        <v>133.333</v>
      </c>
      <c r="K27" s="100"/>
      <c r="L27" s="10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0"/>
      <c r="B28" s="13" t="s">
        <v>417</v>
      </c>
      <c r="C28" s="33">
        <v>222.796</v>
      </c>
      <c r="D28" s="33">
        <v>44266.47</v>
      </c>
      <c r="E28" s="33">
        <v>2522</v>
      </c>
      <c r="F28" s="33"/>
      <c r="G28" s="33"/>
      <c r="H28" s="100">
        <v>12.498</v>
      </c>
      <c r="I28" s="100">
        <v>530</v>
      </c>
      <c r="J28" s="100">
        <v>371.905</v>
      </c>
      <c r="K28" s="100"/>
      <c r="L28" s="10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0"/>
      <c r="B29" s="13" t="s">
        <v>416</v>
      </c>
      <c r="C29" s="33">
        <v>309.451</v>
      </c>
      <c r="D29" s="33">
        <v>59322.22</v>
      </c>
      <c r="E29" s="33">
        <v>5538</v>
      </c>
      <c r="F29" s="33"/>
      <c r="G29" s="33"/>
      <c r="H29" s="100">
        <v>74.768</v>
      </c>
      <c r="I29" s="100">
        <v>330</v>
      </c>
      <c r="J29" s="100">
        <v>91.429</v>
      </c>
      <c r="K29" s="100"/>
      <c r="L29" s="10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34.5" hidden="1">
      <c r="A30" s="40"/>
      <c r="B30" s="13" t="s">
        <v>377</v>
      </c>
      <c r="C30" s="33"/>
      <c r="D30" s="33"/>
      <c r="E30" s="33"/>
      <c r="F30" s="33"/>
      <c r="G30" s="33"/>
      <c r="H30" s="100"/>
      <c r="I30" s="100"/>
      <c r="J30" s="100"/>
      <c r="K30" s="100"/>
      <c r="L30" s="10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0"/>
      <c r="B31" s="13" t="s">
        <v>415</v>
      </c>
      <c r="C31" s="33">
        <v>143.918</v>
      </c>
      <c r="D31" s="33">
        <v>42344.83</v>
      </c>
      <c r="E31" s="33">
        <v>2694</v>
      </c>
      <c r="F31" s="33"/>
      <c r="G31" s="33"/>
      <c r="H31" s="100"/>
      <c r="I31" s="100"/>
      <c r="J31" s="100"/>
      <c r="K31" s="100"/>
      <c r="L31" s="10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0"/>
      <c r="B32" s="13" t="s">
        <v>198</v>
      </c>
      <c r="C32" s="33"/>
      <c r="D32" s="33"/>
      <c r="E32" s="33"/>
      <c r="F32" s="33"/>
      <c r="G32" s="33"/>
      <c r="H32" s="100"/>
      <c r="I32" s="100"/>
      <c r="J32" s="100"/>
      <c r="K32" s="100"/>
      <c r="L32" s="10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7.25" customHeight="1" hidden="1">
      <c r="A33" s="40"/>
      <c r="B33" s="13" t="s">
        <v>199</v>
      </c>
      <c r="C33" s="33"/>
      <c r="D33" s="33"/>
      <c r="E33" s="33"/>
      <c r="F33" s="33"/>
      <c r="G33" s="33"/>
      <c r="H33" s="100"/>
      <c r="I33" s="100"/>
      <c r="J33" s="100"/>
      <c r="K33" s="100"/>
      <c r="L33" s="10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9" customHeight="1">
      <c r="A34" s="40"/>
      <c r="B34" s="13" t="s">
        <v>414</v>
      </c>
      <c r="C34" s="33">
        <v>208.217</v>
      </c>
      <c r="D34" s="33">
        <v>39176.69</v>
      </c>
      <c r="E34" s="33">
        <v>3543</v>
      </c>
      <c r="F34" s="33"/>
      <c r="G34" s="33"/>
      <c r="H34" s="100">
        <v>0.052</v>
      </c>
      <c r="I34" s="100">
        <v>32.5</v>
      </c>
      <c r="J34" s="100">
        <v>2.857</v>
      </c>
      <c r="K34" s="100"/>
      <c r="L34" s="10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39.75" customHeight="1">
      <c r="A35" s="40"/>
      <c r="B35" s="13" t="s">
        <v>413</v>
      </c>
      <c r="C35" s="33">
        <v>186.542</v>
      </c>
      <c r="D35" s="33">
        <v>31758.62</v>
      </c>
      <c r="E35" s="33">
        <v>2306</v>
      </c>
      <c r="F35" s="33"/>
      <c r="G35" s="33"/>
      <c r="H35" s="100"/>
      <c r="I35" s="100"/>
      <c r="J35" s="100"/>
      <c r="K35" s="100"/>
      <c r="L35" s="10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51.75" customHeight="1" hidden="1">
      <c r="A36" s="40"/>
      <c r="B36" s="13" t="s">
        <v>200</v>
      </c>
      <c r="C36" s="33"/>
      <c r="D36" s="33"/>
      <c r="E36" s="33"/>
      <c r="F36" s="33"/>
      <c r="G36" s="33"/>
      <c r="H36" s="100"/>
      <c r="I36" s="100"/>
      <c r="J36" s="100"/>
      <c r="K36" s="100"/>
      <c r="L36" s="10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0"/>
      <c r="B37" s="13" t="s">
        <v>378</v>
      </c>
      <c r="C37" s="33">
        <v>318.168</v>
      </c>
      <c r="D37" s="33">
        <v>87245.27</v>
      </c>
      <c r="E37" s="33">
        <v>5216</v>
      </c>
      <c r="F37" s="33"/>
      <c r="G37" s="33"/>
      <c r="H37" s="100">
        <v>0.037</v>
      </c>
      <c r="I37" s="100">
        <v>20</v>
      </c>
      <c r="J37" s="100">
        <v>1.905</v>
      </c>
      <c r="K37" s="100"/>
      <c r="L37" s="10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86.25">
      <c r="A38" s="40"/>
      <c r="B38" s="13" t="s">
        <v>305</v>
      </c>
      <c r="C38" s="33">
        <v>505.576</v>
      </c>
      <c r="D38" s="33">
        <v>76780.03</v>
      </c>
      <c r="E38" s="33">
        <v>6608</v>
      </c>
      <c r="F38" s="33"/>
      <c r="G38" s="33"/>
      <c r="H38" s="100">
        <v>12.057</v>
      </c>
      <c r="I38" s="100">
        <v>1597.5</v>
      </c>
      <c r="J38" s="100">
        <v>61.905</v>
      </c>
      <c r="K38" s="100"/>
      <c r="L38" s="10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0"/>
      <c r="B39" s="13" t="s">
        <v>306</v>
      </c>
      <c r="C39" s="33">
        <v>607.565</v>
      </c>
      <c r="D39" s="33">
        <v>27023.14</v>
      </c>
      <c r="E39" s="33">
        <v>3902</v>
      </c>
      <c r="F39" s="33"/>
      <c r="G39" s="33"/>
      <c r="H39" s="100">
        <v>58.824</v>
      </c>
      <c r="I39" s="100">
        <v>3152.5</v>
      </c>
      <c r="J39" s="100">
        <v>502.381</v>
      </c>
      <c r="K39" s="100"/>
      <c r="L39" s="10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0"/>
      <c r="B40" s="13" t="s">
        <v>307</v>
      </c>
      <c r="C40" s="33">
        <v>493.056</v>
      </c>
      <c r="D40" s="33">
        <v>36888.73</v>
      </c>
      <c r="E40" s="33">
        <v>4477</v>
      </c>
      <c r="F40" s="33"/>
      <c r="G40" s="33"/>
      <c r="H40" s="100">
        <v>9.105</v>
      </c>
      <c r="I40" s="100">
        <v>80</v>
      </c>
      <c r="J40" s="100">
        <v>130</v>
      </c>
      <c r="K40" s="100"/>
      <c r="L40" s="10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0"/>
      <c r="B41" s="13" t="s">
        <v>309</v>
      </c>
      <c r="C41" s="33">
        <v>681.91</v>
      </c>
      <c r="D41" s="33">
        <v>112312.5</v>
      </c>
      <c r="E41" s="33">
        <v>2602</v>
      </c>
      <c r="F41" s="33">
        <v>17</v>
      </c>
      <c r="G41" s="33"/>
      <c r="H41" s="100">
        <v>8.764</v>
      </c>
      <c r="I41" s="100">
        <v>3712.5</v>
      </c>
      <c r="J41" s="100">
        <v>95.238</v>
      </c>
      <c r="K41" s="100"/>
      <c r="L41" s="10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0"/>
      <c r="B42" s="13" t="s">
        <v>310</v>
      </c>
      <c r="C42" s="33">
        <v>472.882</v>
      </c>
      <c r="D42" s="33">
        <v>21275.36</v>
      </c>
      <c r="E42" s="33">
        <v>4588</v>
      </c>
      <c r="F42" s="33"/>
      <c r="G42" s="33"/>
      <c r="H42" s="100">
        <v>64.945</v>
      </c>
      <c r="I42" s="100">
        <v>2325</v>
      </c>
      <c r="J42" s="100">
        <v>154.76</v>
      </c>
      <c r="K42" s="100"/>
      <c r="L42" s="10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0"/>
      <c r="B43" s="13" t="s">
        <v>311</v>
      </c>
      <c r="C43" s="33">
        <v>513.731</v>
      </c>
      <c r="D43" s="33">
        <v>32897.88</v>
      </c>
      <c r="E43" s="33">
        <v>2190</v>
      </c>
      <c r="F43" s="33"/>
      <c r="G43" s="33"/>
      <c r="H43" s="100"/>
      <c r="I43" s="100"/>
      <c r="J43" s="100"/>
      <c r="K43" s="100"/>
      <c r="L43" s="10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0"/>
      <c r="B44" s="13" t="s">
        <v>312</v>
      </c>
      <c r="C44" s="33">
        <v>382.373</v>
      </c>
      <c r="D44" s="33">
        <v>21018</v>
      </c>
      <c r="E44" s="33">
        <v>3678</v>
      </c>
      <c r="F44" s="33"/>
      <c r="G44" s="33"/>
      <c r="H44" s="100">
        <v>0.823</v>
      </c>
      <c r="I44" s="100">
        <v>617.5</v>
      </c>
      <c r="J44" s="100">
        <v>6.667</v>
      </c>
      <c r="K44" s="100"/>
      <c r="L44" s="10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0"/>
      <c r="B45" s="13" t="s">
        <v>313</v>
      </c>
      <c r="C45" s="33">
        <v>585.853</v>
      </c>
      <c r="D45" s="33">
        <v>47869.56</v>
      </c>
      <c r="E45" s="33">
        <v>5151</v>
      </c>
      <c r="F45" s="33"/>
      <c r="G45" s="33"/>
      <c r="H45" s="100">
        <v>24.372</v>
      </c>
      <c r="I45" s="100">
        <v>22312.5</v>
      </c>
      <c r="J45" s="100">
        <v>172.381</v>
      </c>
      <c r="K45" s="100"/>
      <c r="L45" s="10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86.25">
      <c r="A46" s="40"/>
      <c r="B46" s="13" t="s">
        <v>314</v>
      </c>
      <c r="C46" s="33">
        <v>461.552</v>
      </c>
      <c r="D46" s="33">
        <v>50528.98</v>
      </c>
      <c r="E46" s="33">
        <v>7699</v>
      </c>
      <c r="F46" s="33"/>
      <c r="G46" s="33"/>
      <c r="H46" s="100">
        <v>0.955</v>
      </c>
      <c r="I46" s="100">
        <v>377.5</v>
      </c>
      <c r="J46" s="100">
        <v>44.286</v>
      </c>
      <c r="K46" s="100"/>
      <c r="L46" s="10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86.25">
      <c r="A47" s="40"/>
      <c r="B47" s="13" t="s">
        <v>315</v>
      </c>
      <c r="C47" s="33">
        <v>519.766</v>
      </c>
      <c r="D47" s="33">
        <v>30283.07</v>
      </c>
      <c r="E47" s="33">
        <v>4389</v>
      </c>
      <c r="F47" s="33"/>
      <c r="G47" s="33"/>
      <c r="H47" s="100">
        <v>32.874</v>
      </c>
      <c r="I47" s="100">
        <v>2742.5</v>
      </c>
      <c r="J47" s="100">
        <v>4.762</v>
      </c>
      <c r="K47" s="100"/>
      <c r="L47" s="10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03.5">
      <c r="A48" s="40"/>
      <c r="B48" s="13" t="s">
        <v>250</v>
      </c>
      <c r="C48" s="33">
        <v>540.685</v>
      </c>
      <c r="D48" s="33">
        <v>58936.18</v>
      </c>
      <c r="E48" s="33">
        <v>11864</v>
      </c>
      <c r="F48" s="33"/>
      <c r="G48" s="33"/>
      <c r="H48" s="100">
        <v>0.635</v>
      </c>
      <c r="I48" s="100">
        <v>2432.5</v>
      </c>
      <c r="J48" s="100">
        <v>180</v>
      </c>
      <c r="K48" s="100"/>
      <c r="L48" s="10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0"/>
      <c r="B49" s="13" t="s">
        <v>316</v>
      </c>
      <c r="C49" s="33">
        <v>349.147</v>
      </c>
      <c r="D49" s="33">
        <v>25877.87</v>
      </c>
      <c r="E49" s="33">
        <v>3090</v>
      </c>
      <c r="F49" s="33"/>
      <c r="G49" s="33"/>
      <c r="H49" s="100"/>
      <c r="I49" s="100"/>
      <c r="J49" s="100"/>
      <c r="K49" s="100"/>
      <c r="L49" s="10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69">
      <c r="A50" s="40"/>
      <c r="B50" s="13" t="s">
        <v>317</v>
      </c>
      <c r="C50" s="33">
        <v>428.275</v>
      </c>
      <c r="D50" s="33">
        <v>20589.06</v>
      </c>
      <c r="E50" s="33">
        <v>5925</v>
      </c>
      <c r="F50" s="33"/>
      <c r="G50" s="33"/>
      <c r="H50" s="100">
        <v>129.805</v>
      </c>
      <c r="I50" s="100">
        <v>3850</v>
      </c>
      <c r="J50" s="100">
        <v>471.429</v>
      </c>
      <c r="K50" s="100"/>
      <c r="L50" s="10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51.75">
      <c r="A51" s="40"/>
      <c r="B51" s="13" t="s">
        <v>318</v>
      </c>
      <c r="C51" s="33">
        <v>586.954</v>
      </c>
      <c r="D51" s="33">
        <v>121578.4</v>
      </c>
      <c r="E51" s="33">
        <v>6078</v>
      </c>
      <c r="F51" s="33"/>
      <c r="G51" s="33"/>
      <c r="H51" s="100">
        <v>18.723</v>
      </c>
      <c r="I51" s="100">
        <v>4800</v>
      </c>
      <c r="J51" s="100">
        <v>4033.33</v>
      </c>
      <c r="K51" s="100"/>
      <c r="L51" s="10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40"/>
      <c r="B52" s="13" t="s">
        <v>319</v>
      </c>
      <c r="C52" s="33">
        <v>46.053</v>
      </c>
      <c r="D52" s="33">
        <v>6863.019</v>
      </c>
      <c r="E52" s="33">
        <v>216</v>
      </c>
      <c r="F52" s="33"/>
      <c r="G52" s="33"/>
      <c r="H52" s="100"/>
      <c r="I52" s="100"/>
      <c r="J52" s="100"/>
      <c r="K52" s="100"/>
      <c r="L52" s="10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7.25" hidden="1">
      <c r="A53" s="40"/>
      <c r="B53" s="13" t="s">
        <v>201</v>
      </c>
      <c r="C53" s="33"/>
      <c r="D53" s="33"/>
      <c r="E53" s="33"/>
      <c r="F53" s="33"/>
      <c r="G53" s="33"/>
      <c r="H53" s="100"/>
      <c r="I53" s="100"/>
      <c r="J53" s="100"/>
      <c r="K53" s="100"/>
      <c r="L53" s="10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7.25">
      <c r="A54" s="40"/>
      <c r="B54" s="13" t="s">
        <v>161</v>
      </c>
      <c r="C54" s="33">
        <v>37.111</v>
      </c>
      <c r="D54" s="33">
        <v>24362</v>
      </c>
      <c r="E54" s="33">
        <v>628</v>
      </c>
      <c r="F54" s="33"/>
      <c r="G54" s="33"/>
      <c r="H54" s="100"/>
      <c r="I54" s="100"/>
      <c r="J54" s="100"/>
      <c r="K54" s="100"/>
      <c r="L54" s="10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34.5">
      <c r="A55" s="40"/>
      <c r="B55" s="13" t="s">
        <v>202</v>
      </c>
      <c r="C55" s="33">
        <v>90.699</v>
      </c>
      <c r="D55" s="33">
        <v>6357.5</v>
      </c>
      <c r="E55" s="33">
        <v>200</v>
      </c>
      <c r="F55" s="33"/>
      <c r="G55" s="33"/>
      <c r="H55" s="100"/>
      <c r="I55" s="100"/>
      <c r="J55" s="100"/>
      <c r="K55" s="100"/>
      <c r="L55" s="10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57.75" customHeight="1">
      <c r="A56" s="40" t="s">
        <v>168</v>
      </c>
      <c r="B56" s="13" t="s">
        <v>203</v>
      </c>
      <c r="C56" s="33">
        <f aca="true" t="shared" si="1" ref="C56:L56">C57+C58+C59+C60+C61</f>
        <v>4334.6</v>
      </c>
      <c r="D56" s="33">
        <f t="shared" si="1"/>
        <v>835650</v>
      </c>
      <c r="E56" s="33">
        <f t="shared" si="1"/>
        <v>122800</v>
      </c>
      <c r="F56" s="33">
        <f t="shared" si="1"/>
        <v>58700</v>
      </c>
      <c r="G56" s="33">
        <f t="shared" si="1"/>
        <v>0</v>
      </c>
      <c r="H56" s="93">
        <f t="shared" si="1"/>
        <v>453.461</v>
      </c>
      <c r="I56" s="33">
        <f t="shared" si="1"/>
        <v>104134.1</v>
      </c>
      <c r="J56" s="33">
        <f t="shared" si="1"/>
        <v>8418.572</v>
      </c>
      <c r="K56" s="33">
        <f t="shared" si="1"/>
        <v>875</v>
      </c>
      <c r="L56" s="33">
        <f t="shared" si="1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27" customHeight="1">
      <c r="A57" s="40"/>
      <c r="B57" s="13" t="s">
        <v>225</v>
      </c>
      <c r="C57" s="100">
        <v>1780.6</v>
      </c>
      <c r="D57" s="100">
        <v>223400</v>
      </c>
      <c r="E57" s="100">
        <v>21750</v>
      </c>
      <c r="F57" s="100"/>
      <c r="G57" s="100"/>
      <c r="H57" s="100">
        <v>258.845</v>
      </c>
      <c r="I57" s="100">
        <v>55228</v>
      </c>
      <c r="J57" s="100">
        <v>3593.81</v>
      </c>
      <c r="K57" s="100"/>
      <c r="L57" s="10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34.5">
      <c r="A58" s="40"/>
      <c r="B58" s="13" t="s">
        <v>10</v>
      </c>
      <c r="C58" s="100">
        <v>1818</v>
      </c>
      <c r="D58" s="100">
        <v>261176</v>
      </c>
      <c r="E58" s="100">
        <v>45974</v>
      </c>
      <c r="F58" s="100"/>
      <c r="G58" s="100"/>
      <c r="H58" s="100">
        <v>52.447</v>
      </c>
      <c r="I58" s="100">
        <v>24907</v>
      </c>
      <c r="J58" s="100">
        <v>1666.667</v>
      </c>
      <c r="K58" s="100"/>
      <c r="L58" s="10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>
      <c r="A59" s="40"/>
      <c r="B59" s="13" t="s">
        <v>227</v>
      </c>
      <c r="C59" s="100">
        <v>493</v>
      </c>
      <c r="D59" s="100">
        <v>278700</v>
      </c>
      <c r="E59" s="100">
        <v>49000</v>
      </c>
      <c r="F59" s="100">
        <v>58700</v>
      </c>
      <c r="G59" s="100"/>
      <c r="H59" s="100">
        <v>33.849</v>
      </c>
      <c r="I59" s="100">
        <v>9000.1</v>
      </c>
      <c r="J59" s="100">
        <v>908.095</v>
      </c>
      <c r="K59" s="100">
        <v>13</v>
      </c>
      <c r="L59" s="10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48.75" customHeight="1">
      <c r="A60" s="40"/>
      <c r="B60" s="13" t="s">
        <v>226</v>
      </c>
      <c r="C60" s="100">
        <v>178</v>
      </c>
      <c r="D60" s="100">
        <v>50874</v>
      </c>
      <c r="E60" s="100">
        <v>5836</v>
      </c>
      <c r="F60" s="100"/>
      <c r="G60" s="100"/>
      <c r="H60" s="100">
        <v>108.32</v>
      </c>
      <c r="I60" s="100">
        <v>14999</v>
      </c>
      <c r="J60" s="100">
        <v>2250</v>
      </c>
      <c r="K60" s="101">
        <v>862</v>
      </c>
      <c r="L60" s="10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7.25">
      <c r="A61" s="40"/>
      <c r="B61" s="13" t="s">
        <v>161</v>
      </c>
      <c r="C61" s="100">
        <v>65</v>
      </c>
      <c r="D61" s="100">
        <v>21500</v>
      </c>
      <c r="E61" s="100">
        <v>240</v>
      </c>
      <c r="F61" s="100"/>
      <c r="G61" s="100"/>
      <c r="H61" s="100"/>
      <c r="I61" s="100"/>
      <c r="J61" s="100"/>
      <c r="K61" s="100"/>
      <c r="L61" s="10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0" t="s">
        <v>72</v>
      </c>
      <c r="B62" s="13" t="s">
        <v>74</v>
      </c>
      <c r="C62" s="100"/>
      <c r="D62" s="100">
        <v>78063</v>
      </c>
      <c r="E62" s="100">
        <v>1476.19</v>
      </c>
      <c r="F62" s="100"/>
      <c r="G62" s="100"/>
      <c r="H62" s="100"/>
      <c r="I62" s="100">
        <v>50044.88</v>
      </c>
      <c r="J62" s="100">
        <v>1761.9</v>
      </c>
      <c r="K62" s="100"/>
      <c r="L62" s="10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4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44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12" s="4" customFormat="1" ht="18.75">
      <c r="A65" s="44"/>
      <c r="B65" s="48" t="s">
        <v>182</v>
      </c>
      <c r="C65" s="49"/>
      <c r="D65" s="49"/>
      <c r="E65" s="49"/>
      <c r="F65" s="49"/>
      <c r="G65" s="49"/>
      <c r="H65" s="49"/>
      <c r="I65" s="49"/>
      <c r="J65" s="128" t="s">
        <v>452</v>
      </c>
      <c r="K65" s="128"/>
      <c r="L65" s="43"/>
    </row>
    <row r="66" spans="1:12" s="4" customFormat="1" ht="18.75">
      <c r="A66" s="44"/>
      <c r="C66" s="49"/>
      <c r="D66" s="49"/>
      <c r="E66" s="49"/>
      <c r="F66" s="49"/>
      <c r="G66" s="49"/>
      <c r="H66" s="49"/>
      <c r="I66" s="49"/>
      <c r="J66" s="49"/>
      <c r="K66" s="49"/>
      <c r="L66" s="43"/>
    </row>
    <row r="67" spans="1:12" s="4" customFormat="1" ht="18.75">
      <c r="A67" s="44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3"/>
    </row>
    <row r="68" spans="1:12" s="4" customFormat="1" ht="18.75">
      <c r="A68" s="44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3"/>
    </row>
  </sheetData>
  <mergeCells count="9">
    <mergeCell ref="J65:K65"/>
    <mergeCell ref="K5:L5"/>
    <mergeCell ref="C6:I8"/>
    <mergeCell ref="B10:B12"/>
    <mergeCell ref="A10:A12"/>
    <mergeCell ref="C10:G10"/>
    <mergeCell ref="J2:L3"/>
    <mergeCell ref="H9:L9"/>
    <mergeCell ref="H10:L10"/>
  </mergeCells>
  <printOptions/>
  <pageMargins left="0.7874015748031497" right="0.3937007874015748" top="0.5118110236220472" bottom="0.29" header="0.5118110236220472" footer="0.28"/>
  <pageSetup fitToHeight="5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6"/>
  <sheetViews>
    <sheetView view="pageBreakPreview" zoomScale="75" zoomScaleNormal="75" zoomScaleSheetLayoutView="75" workbookViewId="0" topLeftCell="A1">
      <pane xSplit="2" ySplit="12" topLeftCell="J4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3.625" style="7" customWidth="1"/>
    <col min="12" max="12" width="9.875" style="7" customWidth="1"/>
  </cols>
  <sheetData>
    <row r="1" spans="10:46" ht="18">
      <c r="J1" s="53" t="s">
        <v>38</v>
      </c>
      <c r="K1" s="53"/>
      <c r="L1" s="5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2.25" customHeight="1">
      <c r="J2" s="106" t="s">
        <v>174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0:46" ht="18">
      <c r="J4" s="53" t="s">
        <v>474</v>
      </c>
      <c r="K4" s="53"/>
      <c r="L4" s="5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5:46" ht="17.25">
      <c r="E5" s="105" t="s">
        <v>243</v>
      </c>
      <c r="F5" s="105"/>
      <c r="G5" s="10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3:46" ht="37.5" customHeight="1">
      <c r="C6" s="109" t="s">
        <v>458</v>
      </c>
      <c r="D6" s="110"/>
      <c r="E6" s="110"/>
      <c r="F6" s="110"/>
      <c r="G6" s="110"/>
      <c r="H6" s="110"/>
      <c r="I6" s="1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3:46" ht="17.25">
      <c r="C7" s="8"/>
      <c r="D7" s="6"/>
      <c r="E7" s="6"/>
      <c r="F7" s="6"/>
      <c r="G7" s="6"/>
      <c r="H7" s="6"/>
      <c r="I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3:46" ht="17.25">
      <c r="C8" s="8"/>
      <c r="D8" s="6"/>
      <c r="E8" s="6"/>
      <c r="F8" s="6"/>
      <c r="G8" s="6"/>
      <c r="H8" s="6"/>
      <c r="I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3:46" ht="17.25">
      <c r="C9" s="8"/>
      <c r="D9" s="6"/>
      <c r="E9" s="6"/>
      <c r="F9" s="6"/>
      <c r="G9" s="6"/>
      <c r="H9" s="6"/>
      <c r="I9" s="6"/>
      <c r="J9" s="127" t="s">
        <v>176</v>
      </c>
      <c r="K9" s="127"/>
      <c r="L9" s="1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2" t="s">
        <v>75</v>
      </c>
      <c r="B10" s="115" t="s">
        <v>82</v>
      </c>
      <c r="C10" s="118" t="s">
        <v>76</v>
      </c>
      <c r="D10" s="119"/>
      <c r="E10" s="119"/>
      <c r="F10" s="119"/>
      <c r="G10" s="120"/>
      <c r="H10" s="118" t="s">
        <v>77</v>
      </c>
      <c r="I10" s="119"/>
      <c r="J10" s="119"/>
      <c r="K10" s="119"/>
      <c r="L10" s="1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3"/>
      <c r="B11" s="125"/>
      <c r="C11" s="11" t="s">
        <v>170</v>
      </c>
      <c r="D11" s="11" t="s">
        <v>171</v>
      </c>
      <c r="E11" s="11" t="s">
        <v>221</v>
      </c>
      <c r="F11" s="11" t="s">
        <v>251</v>
      </c>
      <c r="G11" s="11" t="s">
        <v>81</v>
      </c>
      <c r="H11" s="11" t="s">
        <v>2</v>
      </c>
      <c r="I11" s="11" t="s">
        <v>172</v>
      </c>
      <c r="J11" s="11" t="s">
        <v>221</v>
      </c>
      <c r="K11" s="11" t="s">
        <v>251</v>
      </c>
      <c r="L11" s="11" t="s">
        <v>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14"/>
      <c r="B12" s="126"/>
      <c r="C12" s="11" t="s">
        <v>78</v>
      </c>
      <c r="D12" s="11" t="s">
        <v>79</v>
      </c>
      <c r="E12" s="11" t="s">
        <v>83</v>
      </c>
      <c r="F12" s="11" t="s">
        <v>83</v>
      </c>
      <c r="G12" s="11" t="s">
        <v>84</v>
      </c>
      <c r="H12" s="11" t="s">
        <v>78</v>
      </c>
      <c r="I12" s="11" t="s">
        <v>79</v>
      </c>
      <c r="J12" s="11" t="s">
        <v>83</v>
      </c>
      <c r="K12" s="11" t="s">
        <v>83</v>
      </c>
      <c r="L12" s="11" t="s">
        <v>84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0" t="s">
        <v>104</v>
      </c>
      <c r="B13" s="13" t="s">
        <v>95</v>
      </c>
      <c r="C13" s="33">
        <f>SUM(C14+C15)</f>
        <v>569.68</v>
      </c>
      <c r="D13" s="33">
        <f>SUM(D14+D15)</f>
        <v>62412</v>
      </c>
      <c r="E13" s="33">
        <f>SUM(E14+E15)</f>
        <v>3295</v>
      </c>
      <c r="F13" s="33">
        <f>SUM(F14+F15)</f>
        <v>0</v>
      </c>
      <c r="G13" s="33"/>
      <c r="H13" s="33"/>
      <c r="I13" s="33"/>
      <c r="J13" s="33"/>
      <c r="K13" s="33"/>
      <c r="L13" s="3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51.75">
      <c r="A14" s="40"/>
      <c r="B14" s="13" t="s">
        <v>64</v>
      </c>
      <c r="C14" s="33">
        <v>445.28</v>
      </c>
      <c r="D14" s="33">
        <v>45412</v>
      </c>
      <c r="E14" s="33">
        <v>2595</v>
      </c>
      <c r="F14" s="33"/>
      <c r="G14" s="33"/>
      <c r="H14" s="33"/>
      <c r="I14" s="33"/>
      <c r="J14" s="33"/>
      <c r="K14" s="33"/>
      <c r="L14" s="3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86.25">
      <c r="A15" s="40"/>
      <c r="B15" s="13" t="s">
        <v>65</v>
      </c>
      <c r="C15" s="33">
        <v>124.4</v>
      </c>
      <c r="D15" s="33">
        <v>17000</v>
      </c>
      <c r="E15" s="33">
        <v>700</v>
      </c>
      <c r="F15" s="33"/>
      <c r="G15" s="33"/>
      <c r="H15" s="33"/>
      <c r="I15" s="33"/>
      <c r="J15" s="33"/>
      <c r="K15" s="33"/>
      <c r="L15" s="3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>
      <c r="A16" s="40" t="s">
        <v>80</v>
      </c>
      <c r="B16" s="13" t="s">
        <v>66</v>
      </c>
      <c r="C16" s="33">
        <f aca="true" t="shared" si="0" ref="C16:L16">C17+C18+C19+C20+C21+C22+C23+C24+C25+C26+C27+C28+C29+C30+C31+C32+C33+C34+C35+C36+C37+C38+C39+C40+C41+C42+C43+C44+C45</f>
        <v>10069.239999999998</v>
      </c>
      <c r="D16" s="33">
        <f t="shared" si="0"/>
        <v>1092952</v>
      </c>
      <c r="E16" s="33">
        <f t="shared" si="0"/>
        <v>155976</v>
      </c>
      <c r="F16" s="33">
        <f t="shared" si="0"/>
        <v>5372</v>
      </c>
      <c r="G16" s="33">
        <f t="shared" si="0"/>
        <v>0</v>
      </c>
      <c r="H16" s="33">
        <f t="shared" si="0"/>
        <v>115.82</v>
      </c>
      <c r="I16" s="90">
        <f>I17+I18+I19+I20+I21+I22+I23+I24+I25+I26+I27+I28+I29+I30+I31+I32+I33+I34+I35+I36+I37+I38+I39+I40+I41+I42+I43+I44+I45</f>
        <v>26140</v>
      </c>
      <c r="J16" s="33">
        <f t="shared" si="0"/>
        <v>1150.4799999999998</v>
      </c>
      <c r="K16" s="33">
        <f t="shared" si="0"/>
        <v>0</v>
      </c>
      <c r="L16" s="33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1.75">
      <c r="A17" s="40"/>
      <c r="B17" s="13" t="s">
        <v>371</v>
      </c>
      <c r="C17" s="33">
        <v>308</v>
      </c>
      <c r="D17" s="33">
        <v>46122</v>
      </c>
      <c r="E17" s="33">
        <v>2769</v>
      </c>
      <c r="F17" s="33"/>
      <c r="G17" s="33"/>
      <c r="H17" s="33"/>
      <c r="I17" s="33"/>
      <c r="J17" s="33"/>
      <c r="K17" s="33"/>
      <c r="L17" s="3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51.75">
      <c r="A18" s="40"/>
      <c r="B18" s="13" t="s">
        <v>434</v>
      </c>
      <c r="C18" s="33">
        <v>229.6</v>
      </c>
      <c r="D18" s="33">
        <v>17612</v>
      </c>
      <c r="E18" s="33">
        <v>2321</v>
      </c>
      <c r="F18" s="33">
        <v>2679</v>
      </c>
      <c r="G18" s="33"/>
      <c r="H18" s="33"/>
      <c r="I18" s="33"/>
      <c r="J18" s="33"/>
      <c r="K18" s="33"/>
      <c r="L18" s="3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51.75">
      <c r="A19" s="40"/>
      <c r="B19" s="13" t="s">
        <v>53</v>
      </c>
      <c r="C19" s="33">
        <v>348.9</v>
      </c>
      <c r="D19" s="33">
        <v>41443</v>
      </c>
      <c r="E19" s="33">
        <v>7353</v>
      </c>
      <c r="F19" s="33"/>
      <c r="G19" s="33"/>
      <c r="H19" s="33"/>
      <c r="I19" s="33"/>
      <c r="J19" s="33"/>
      <c r="K19" s="33"/>
      <c r="L19" s="3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0"/>
      <c r="B20" s="13" t="s">
        <v>54</v>
      </c>
      <c r="C20" s="33">
        <v>215.3</v>
      </c>
      <c r="D20" s="33">
        <v>68587</v>
      </c>
      <c r="E20" s="33">
        <v>4326</v>
      </c>
      <c r="F20" s="33"/>
      <c r="G20" s="33"/>
      <c r="H20" s="33"/>
      <c r="I20" s="33"/>
      <c r="J20" s="33"/>
      <c r="K20" s="33"/>
      <c r="L20" s="3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51.75">
      <c r="A21" s="40"/>
      <c r="B21" s="13" t="s">
        <v>55</v>
      </c>
      <c r="C21" s="33">
        <v>222.7</v>
      </c>
      <c r="D21" s="33">
        <v>26394</v>
      </c>
      <c r="E21" s="33">
        <v>4048</v>
      </c>
      <c r="F21" s="33"/>
      <c r="G21" s="33"/>
      <c r="H21" s="33"/>
      <c r="I21" s="33"/>
      <c r="J21" s="33"/>
      <c r="K21" s="33"/>
      <c r="L21" s="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0"/>
      <c r="B22" s="13" t="s">
        <v>56</v>
      </c>
      <c r="C22" s="33">
        <v>185.6</v>
      </c>
      <c r="D22" s="33">
        <v>49365</v>
      </c>
      <c r="E22" s="33">
        <v>5931</v>
      </c>
      <c r="F22" s="33"/>
      <c r="G22" s="33"/>
      <c r="H22" s="33"/>
      <c r="I22" s="33"/>
      <c r="J22" s="33"/>
      <c r="K22" s="33"/>
      <c r="L22" s="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0"/>
      <c r="B23" s="13" t="s">
        <v>372</v>
      </c>
      <c r="C23" s="33">
        <v>377.3</v>
      </c>
      <c r="D23" s="33">
        <v>78388</v>
      </c>
      <c r="E23" s="33">
        <v>13502</v>
      </c>
      <c r="F23" s="33"/>
      <c r="G23" s="33"/>
      <c r="H23" s="33"/>
      <c r="I23" s="33"/>
      <c r="J23" s="33"/>
      <c r="K23" s="33"/>
      <c r="L23" s="3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0"/>
      <c r="B24" s="13" t="s">
        <v>57</v>
      </c>
      <c r="C24" s="33">
        <v>300.9</v>
      </c>
      <c r="D24" s="33">
        <v>42706</v>
      </c>
      <c r="E24" s="33">
        <v>6536</v>
      </c>
      <c r="F24" s="33"/>
      <c r="G24" s="33"/>
      <c r="H24" s="33">
        <v>19.41</v>
      </c>
      <c r="I24" s="33">
        <v>996</v>
      </c>
      <c r="J24" s="33">
        <v>190.48</v>
      </c>
      <c r="K24" s="33"/>
      <c r="L24" s="3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0"/>
      <c r="B25" s="13" t="s">
        <v>58</v>
      </c>
      <c r="C25" s="33">
        <v>253.3</v>
      </c>
      <c r="D25" s="33">
        <v>35852</v>
      </c>
      <c r="E25" s="33">
        <v>5593</v>
      </c>
      <c r="F25" s="33"/>
      <c r="G25" s="33"/>
      <c r="H25" s="33"/>
      <c r="I25" s="33"/>
      <c r="J25" s="33"/>
      <c r="K25" s="33"/>
      <c r="L25" s="3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51.75">
      <c r="A26" s="40"/>
      <c r="B26" s="13" t="s">
        <v>59</v>
      </c>
      <c r="C26" s="33">
        <v>300.5</v>
      </c>
      <c r="D26" s="33">
        <v>52973</v>
      </c>
      <c r="E26" s="33">
        <v>6995</v>
      </c>
      <c r="F26" s="33"/>
      <c r="G26" s="33"/>
      <c r="H26" s="33"/>
      <c r="I26" s="33"/>
      <c r="J26" s="33"/>
      <c r="K26" s="33"/>
      <c r="L26" s="3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0"/>
      <c r="B27" s="13" t="s">
        <v>373</v>
      </c>
      <c r="C27" s="33">
        <v>132.8</v>
      </c>
      <c r="D27" s="33">
        <v>5743</v>
      </c>
      <c r="E27" s="33">
        <v>1868</v>
      </c>
      <c r="F27" s="33">
        <v>2693</v>
      </c>
      <c r="G27" s="33"/>
      <c r="H27" s="33"/>
      <c r="I27" s="33"/>
      <c r="J27" s="33"/>
      <c r="K27" s="33"/>
      <c r="L27" s="3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0"/>
      <c r="B28" s="13" t="s">
        <v>374</v>
      </c>
      <c r="C28" s="33">
        <v>186.3</v>
      </c>
      <c r="D28" s="33">
        <v>11594</v>
      </c>
      <c r="E28" s="33">
        <v>2621</v>
      </c>
      <c r="F28" s="33"/>
      <c r="G28" s="33"/>
      <c r="H28" s="33"/>
      <c r="I28" s="33"/>
      <c r="J28" s="33"/>
      <c r="K28" s="33"/>
      <c r="L28" s="3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0"/>
      <c r="B29" s="13" t="s">
        <v>375</v>
      </c>
      <c r="C29" s="33">
        <v>332.5</v>
      </c>
      <c r="D29" s="33">
        <v>50177</v>
      </c>
      <c r="E29" s="33">
        <v>11714</v>
      </c>
      <c r="F29" s="33"/>
      <c r="G29" s="33"/>
      <c r="H29" s="33"/>
      <c r="I29" s="33"/>
      <c r="J29" s="33"/>
      <c r="K29" s="33"/>
      <c r="L29" s="3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0"/>
      <c r="B30" s="13" t="s">
        <v>62</v>
      </c>
      <c r="C30" s="33">
        <v>335</v>
      </c>
      <c r="D30" s="33">
        <v>42951</v>
      </c>
      <c r="E30" s="33">
        <v>7424</v>
      </c>
      <c r="F30" s="33"/>
      <c r="G30" s="33"/>
      <c r="H30" s="33"/>
      <c r="I30" s="33"/>
      <c r="J30" s="33"/>
      <c r="K30" s="33"/>
      <c r="L30" s="3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0"/>
      <c r="B31" s="13" t="s">
        <v>376</v>
      </c>
      <c r="C31" s="33">
        <v>317.8</v>
      </c>
      <c r="D31" s="33">
        <v>41858</v>
      </c>
      <c r="E31" s="33">
        <v>4986</v>
      </c>
      <c r="F31" s="33"/>
      <c r="G31" s="33"/>
      <c r="H31" s="33"/>
      <c r="I31" s="33"/>
      <c r="J31" s="33"/>
      <c r="K31" s="33"/>
      <c r="L31" s="3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 customHeight="1" hidden="1">
      <c r="A32" s="40"/>
      <c r="B32" s="13" t="s">
        <v>218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86.25">
      <c r="A33" s="40"/>
      <c r="B33" s="13" t="s">
        <v>294</v>
      </c>
      <c r="C33" s="33">
        <v>507.2</v>
      </c>
      <c r="D33" s="33">
        <v>45252</v>
      </c>
      <c r="E33" s="33">
        <v>5477</v>
      </c>
      <c r="F33" s="33"/>
      <c r="G33" s="33"/>
      <c r="H33" s="33">
        <v>2.48</v>
      </c>
      <c r="I33" s="33">
        <v>157</v>
      </c>
      <c r="J33" s="33">
        <v>33.33</v>
      </c>
      <c r="K33" s="33"/>
      <c r="L33" s="3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0"/>
      <c r="B34" s="13" t="s">
        <v>295</v>
      </c>
      <c r="C34" s="33">
        <v>734.2</v>
      </c>
      <c r="D34" s="33">
        <v>41588</v>
      </c>
      <c r="E34" s="33">
        <v>5830</v>
      </c>
      <c r="F34" s="33"/>
      <c r="G34" s="33"/>
      <c r="H34" s="33">
        <v>2.57</v>
      </c>
      <c r="I34" s="33">
        <v>125</v>
      </c>
      <c r="J34" s="33"/>
      <c r="K34" s="33"/>
      <c r="L34" s="3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69">
      <c r="A35" s="40"/>
      <c r="B35" s="13" t="s">
        <v>296</v>
      </c>
      <c r="C35" s="33">
        <v>481.2</v>
      </c>
      <c r="D35" s="33">
        <v>17340</v>
      </c>
      <c r="E35" s="33">
        <v>4331</v>
      </c>
      <c r="F35" s="33"/>
      <c r="G35" s="33"/>
      <c r="H35" s="33"/>
      <c r="I35" s="33"/>
      <c r="J35" s="33"/>
      <c r="K35" s="33"/>
      <c r="L35" s="3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69">
      <c r="A36" s="40"/>
      <c r="B36" s="13" t="s">
        <v>297</v>
      </c>
      <c r="C36" s="33">
        <v>525</v>
      </c>
      <c r="D36" s="33">
        <v>38878</v>
      </c>
      <c r="E36" s="33">
        <v>6004</v>
      </c>
      <c r="F36" s="33"/>
      <c r="G36" s="33"/>
      <c r="H36" s="33"/>
      <c r="I36" s="33"/>
      <c r="J36" s="33"/>
      <c r="K36" s="33"/>
      <c r="L36" s="3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51.75">
      <c r="A37" s="40"/>
      <c r="B37" s="13" t="s">
        <v>298</v>
      </c>
      <c r="C37" s="33">
        <v>463.7</v>
      </c>
      <c r="D37" s="33">
        <v>37701</v>
      </c>
      <c r="E37" s="33">
        <v>7184</v>
      </c>
      <c r="F37" s="33"/>
      <c r="G37" s="33"/>
      <c r="H37" s="33">
        <v>1.26</v>
      </c>
      <c r="I37" s="33">
        <v>47</v>
      </c>
      <c r="J37" s="33">
        <v>9.04</v>
      </c>
      <c r="K37" s="33"/>
      <c r="L37" s="3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69">
      <c r="A38" s="40"/>
      <c r="B38" s="13" t="s">
        <v>299</v>
      </c>
      <c r="C38" s="33">
        <v>520.66</v>
      </c>
      <c r="D38" s="33">
        <v>54508</v>
      </c>
      <c r="E38" s="33">
        <v>13084</v>
      </c>
      <c r="F38" s="33"/>
      <c r="G38" s="33"/>
      <c r="H38" s="33">
        <v>2</v>
      </c>
      <c r="I38" s="33">
        <v>142</v>
      </c>
      <c r="J38" s="33">
        <v>10.95</v>
      </c>
      <c r="K38" s="33"/>
      <c r="L38" s="3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51.75">
      <c r="A39" s="40"/>
      <c r="B39" s="13" t="s">
        <v>453</v>
      </c>
      <c r="C39" s="33">
        <v>560</v>
      </c>
      <c r="D39" s="33">
        <v>60911</v>
      </c>
      <c r="E39" s="33">
        <v>6906</v>
      </c>
      <c r="F39" s="33"/>
      <c r="G39" s="33"/>
      <c r="H39" s="33">
        <v>50.35</v>
      </c>
      <c r="I39" s="33">
        <v>5355</v>
      </c>
      <c r="J39" s="33">
        <v>47.62</v>
      </c>
      <c r="K39" s="33"/>
      <c r="L39" s="3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0"/>
      <c r="B40" s="13" t="s">
        <v>300</v>
      </c>
      <c r="C40" s="33">
        <v>538.6</v>
      </c>
      <c r="D40" s="33">
        <v>31508</v>
      </c>
      <c r="E40" s="33">
        <v>4746</v>
      </c>
      <c r="F40" s="33"/>
      <c r="G40" s="33"/>
      <c r="H40" s="33">
        <v>0.21</v>
      </c>
      <c r="I40" s="33">
        <v>10</v>
      </c>
      <c r="J40" s="33">
        <v>0.48</v>
      </c>
      <c r="K40" s="33"/>
      <c r="L40" s="3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51.75">
      <c r="A41" s="40"/>
      <c r="B41" s="13" t="s">
        <v>301</v>
      </c>
      <c r="C41" s="33">
        <v>812.3</v>
      </c>
      <c r="D41" s="33">
        <v>43768</v>
      </c>
      <c r="E41" s="33">
        <v>5488</v>
      </c>
      <c r="F41" s="33"/>
      <c r="G41" s="33"/>
      <c r="H41" s="33">
        <v>23.17</v>
      </c>
      <c r="I41" s="33">
        <v>1594</v>
      </c>
      <c r="J41" s="33">
        <v>236.67</v>
      </c>
      <c r="K41" s="33"/>
      <c r="L41" s="3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51.75">
      <c r="A42" s="40"/>
      <c r="B42" s="13" t="s">
        <v>302</v>
      </c>
      <c r="C42" s="33">
        <v>320.4</v>
      </c>
      <c r="D42" s="33">
        <v>39180</v>
      </c>
      <c r="E42" s="33">
        <v>4417</v>
      </c>
      <c r="F42" s="33"/>
      <c r="G42" s="33"/>
      <c r="H42" s="33">
        <v>11.28</v>
      </c>
      <c r="I42" s="33">
        <v>4406</v>
      </c>
      <c r="J42" s="33">
        <v>529.05</v>
      </c>
      <c r="K42" s="33"/>
      <c r="L42" s="3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0"/>
      <c r="B43" s="13" t="s">
        <v>303</v>
      </c>
      <c r="C43" s="33">
        <v>192.29</v>
      </c>
      <c r="D43" s="33">
        <v>21600</v>
      </c>
      <c r="E43" s="33">
        <v>2332</v>
      </c>
      <c r="F43" s="33"/>
      <c r="G43" s="33"/>
      <c r="H43" s="33">
        <v>1.21</v>
      </c>
      <c r="I43" s="33">
        <v>9091</v>
      </c>
      <c r="J43" s="33"/>
      <c r="K43" s="33"/>
      <c r="L43" s="3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51.75">
      <c r="A44" s="40"/>
      <c r="B44" s="13" t="s">
        <v>304</v>
      </c>
      <c r="C44" s="33">
        <v>265.3</v>
      </c>
      <c r="D44" s="33">
        <v>19383</v>
      </c>
      <c r="E44" s="33">
        <v>916</v>
      </c>
      <c r="F44" s="33"/>
      <c r="G44" s="33"/>
      <c r="H44" s="33">
        <v>1.88</v>
      </c>
      <c r="I44" s="33">
        <v>4217</v>
      </c>
      <c r="J44" s="33">
        <v>92.86</v>
      </c>
      <c r="K44" s="33"/>
      <c r="L44" s="3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0"/>
      <c r="B45" s="13" t="s">
        <v>68</v>
      </c>
      <c r="C45" s="33">
        <v>101.89</v>
      </c>
      <c r="D45" s="33">
        <v>29570</v>
      </c>
      <c r="E45" s="33">
        <v>1274</v>
      </c>
      <c r="F45" s="33"/>
      <c r="G45" s="33"/>
      <c r="H45" s="33"/>
      <c r="I45" s="33"/>
      <c r="J45" s="33"/>
      <c r="K45" s="33"/>
      <c r="L45" s="3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51.75">
      <c r="A46" s="40" t="s">
        <v>168</v>
      </c>
      <c r="B46" s="13" t="s">
        <v>67</v>
      </c>
      <c r="C46" s="33">
        <f aca="true" t="shared" si="1" ref="C46:L46">C47+C49+C50</f>
        <v>770</v>
      </c>
      <c r="D46" s="33">
        <f t="shared" si="1"/>
        <v>226846</v>
      </c>
      <c r="E46" s="33">
        <f t="shared" si="1"/>
        <v>19475</v>
      </c>
      <c r="F46" s="33">
        <f t="shared" si="1"/>
        <v>0</v>
      </c>
      <c r="G46" s="33">
        <f t="shared" si="1"/>
        <v>0</v>
      </c>
      <c r="H46" s="33">
        <f t="shared" si="1"/>
        <v>337.82</v>
      </c>
      <c r="I46" s="33">
        <f t="shared" si="1"/>
        <v>63899</v>
      </c>
      <c r="J46" s="33">
        <f t="shared" si="1"/>
        <v>5417.7</v>
      </c>
      <c r="K46" s="33">
        <f t="shared" si="1"/>
        <v>0</v>
      </c>
      <c r="L46" s="33">
        <f t="shared" si="1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51.75" hidden="1">
      <c r="A47" s="40"/>
      <c r="B47" s="13" t="s">
        <v>190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51.75" customHeight="1" hidden="1">
      <c r="A48" s="40"/>
      <c r="B48" s="13" t="s">
        <v>224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51.75">
      <c r="A49" s="40"/>
      <c r="B49" s="13" t="s">
        <v>462</v>
      </c>
      <c r="C49" s="33">
        <v>105.86</v>
      </c>
      <c r="D49" s="33">
        <v>66412</v>
      </c>
      <c r="E49" s="33">
        <v>5883</v>
      </c>
      <c r="F49" s="33"/>
      <c r="G49" s="33"/>
      <c r="H49" s="33">
        <v>101.1</v>
      </c>
      <c r="I49" s="33">
        <v>35630</v>
      </c>
      <c r="J49" s="33">
        <v>2912</v>
      </c>
      <c r="K49" s="33"/>
      <c r="L49" s="3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51.75">
      <c r="A50" s="40"/>
      <c r="B50" s="13" t="s">
        <v>258</v>
      </c>
      <c r="C50" s="33">
        <v>664.14</v>
      </c>
      <c r="D50" s="33">
        <v>160434</v>
      </c>
      <c r="E50" s="33">
        <v>13592</v>
      </c>
      <c r="F50" s="33"/>
      <c r="G50" s="33"/>
      <c r="H50" s="33">
        <v>236.72</v>
      </c>
      <c r="I50" s="33">
        <v>28269</v>
      </c>
      <c r="J50" s="33">
        <v>2505.7</v>
      </c>
      <c r="K50" s="33"/>
      <c r="L50" s="3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0" t="s">
        <v>72</v>
      </c>
      <c r="B51" s="13" t="s">
        <v>73</v>
      </c>
      <c r="C51" s="33"/>
      <c r="D51" s="33">
        <v>6697</v>
      </c>
      <c r="E51" s="33"/>
      <c r="F51" s="33"/>
      <c r="G51" s="33"/>
      <c r="H51" s="33"/>
      <c r="I51" s="33"/>
      <c r="J51" s="33"/>
      <c r="K51" s="33"/>
      <c r="L51" s="3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7.25">
      <c r="A52" s="44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3:46" ht="17.25"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8">
      <c r="A54" s="51"/>
      <c r="B54" s="52" t="s">
        <v>182</v>
      </c>
      <c r="C54" s="53"/>
      <c r="D54" s="53"/>
      <c r="E54" s="53"/>
      <c r="F54" s="53"/>
      <c r="G54" s="53"/>
      <c r="H54" s="53"/>
      <c r="I54" s="53"/>
      <c r="J54" s="53" t="s">
        <v>452</v>
      </c>
      <c r="K54" s="53"/>
      <c r="L54" s="5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3:46" ht="17.25"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3:46" ht="17.25"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</sheetData>
  <mergeCells count="8">
    <mergeCell ref="J2:L3"/>
    <mergeCell ref="J9:L9"/>
    <mergeCell ref="H10:L10"/>
    <mergeCell ref="C6:I6"/>
    <mergeCell ref="B10:B12"/>
    <mergeCell ref="A10:A12"/>
    <mergeCell ref="C10:G10"/>
    <mergeCell ref="E5:G5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93"/>
  <sheetViews>
    <sheetView view="pageBreakPreview" zoomScale="50" zoomScaleNormal="75" zoomScaleSheetLayoutView="50" workbookViewId="0" topLeftCell="A1">
      <pane xSplit="2" ySplit="12" topLeftCell="C5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0" width="14.00390625" style="7" customWidth="1"/>
    <col min="11" max="11" width="12.125" style="7" customWidth="1"/>
    <col min="12" max="12" width="9.875" style="7" customWidth="1"/>
  </cols>
  <sheetData>
    <row r="1" spans="2:46" ht="18">
      <c r="B1" s="48"/>
      <c r="J1" s="53" t="s">
        <v>39</v>
      </c>
      <c r="K1" s="53"/>
      <c r="L1" s="5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0:46" ht="17.25" hidden="1">
      <c r="J2" s="106" t="s">
        <v>174</v>
      </c>
      <c r="K2" s="107"/>
      <c r="L2" s="10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0:46" ht="17.25">
      <c r="J3" s="107"/>
      <c r="K3" s="107"/>
      <c r="L3" s="10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2:46" ht="18">
      <c r="B4" s="42"/>
      <c r="J4" s="53" t="s">
        <v>474</v>
      </c>
      <c r="K4" s="53"/>
      <c r="L4" s="5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17.25">
      <c r="B5" s="42"/>
      <c r="E5" s="105" t="s">
        <v>175</v>
      </c>
      <c r="F5" s="105"/>
      <c r="G5" s="105"/>
      <c r="K5" s="129"/>
      <c r="L5" s="12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2:46" ht="2.25" customHeight="1" hidden="1">
      <c r="B6" s="42"/>
      <c r="C6" s="109" t="s">
        <v>459</v>
      </c>
      <c r="D6" s="109"/>
      <c r="E6" s="109"/>
      <c r="F6" s="109"/>
      <c r="G6" s="109"/>
      <c r="H6" s="109"/>
      <c r="I6" s="109"/>
      <c r="J6" s="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2:46" ht="17.25">
      <c r="B7" s="42"/>
      <c r="C7" s="109"/>
      <c r="D7" s="109"/>
      <c r="E7" s="109"/>
      <c r="F7" s="109"/>
      <c r="G7" s="109"/>
      <c r="H7" s="109"/>
      <c r="I7" s="10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7.25">
      <c r="B8" s="42"/>
      <c r="C8" s="109"/>
      <c r="D8" s="109"/>
      <c r="E8" s="109"/>
      <c r="F8" s="109"/>
      <c r="G8" s="109"/>
      <c r="H8" s="109"/>
      <c r="I8" s="10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2:46" ht="17.25">
      <c r="B9" s="42"/>
      <c r="H9" s="108" t="s">
        <v>176</v>
      </c>
      <c r="I9" s="108"/>
      <c r="J9" s="108"/>
      <c r="K9" s="108"/>
      <c r="L9" s="10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7.25">
      <c r="A10" s="112" t="s">
        <v>75</v>
      </c>
      <c r="B10" s="115" t="s">
        <v>82</v>
      </c>
      <c r="C10" s="118" t="s">
        <v>76</v>
      </c>
      <c r="D10" s="119"/>
      <c r="E10" s="119"/>
      <c r="F10" s="119"/>
      <c r="G10" s="120"/>
      <c r="H10" s="118" t="s">
        <v>77</v>
      </c>
      <c r="I10" s="119"/>
      <c r="J10" s="119"/>
      <c r="K10" s="119"/>
      <c r="L10" s="12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69">
      <c r="A11" s="113"/>
      <c r="B11" s="125"/>
      <c r="C11" s="11" t="s">
        <v>170</v>
      </c>
      <c r="D11" s="11" t="s">
        <v>171</v>
      </c>
      <c r="E11" s="11" t="s">
        <v>221</v>
      </c>
      <c r="F11" s="11" t="s">
        <v>251</v>
      </c>
      <c r="G11" s="11" t="s">
        <v>81</v>
      </c>
      <c r="H11" s="11" t="s">
        <v>2</v>
      </c>
      <c r="I11" s="11" t="s">
        <v>172</v>
      </c>
      <c r="J11" s="11" t="s">
        <v>221</v>
      </c>
      <c r="K11" s="11" t="s">
        <v>173</v>
      </c>
      <c r="L11" s="11" t="s">
        <v>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7.25">
      <c r="A12" s="114"/>
      <c r="B12" s="126"/>
      <c r="C12" s="11" t="s">
        <v>78</v>
      </c>
      <c r="D12" s="11" t="s">
        <v>79</v>
      </c>
      <c r="E12" s="11" t="s">
        <v>83</v>
      </c>
      <c r="F12" s="11" t="s">
        <v>83</v>
      </c>
      <c r="G12" s="11" t="s">
        <v>84</v>
      </c>
      <c r="H12" s="11" t="s">
        <v>78</v>
      </c>
      <c r="I12" s="11" t="s">
        <v>79</v>
      </c>
      <c r="J12" s="11" t="s">
        <v>83</v>
      </c>
      <c r="K12" s="11" t="s">
        <v>83</v>
      </c>
      <c r="L12" s="11" t="s">
        <v>84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34.5">
      <c r="A13" s="40" t="s">
        <v>104</v>
      </c>
      <c r="B13" s="13" t="s">
        <v>95</v>
      </c>
      <c r="C13" s="45">
        <f aca="true" t="shared" si="0" ref="C13:J13">C14+C15+C16+C17</f>
        <v>486.4</v>
      </c>
      <c r="D13" s="45">
        <f t="shared" si="0"/>
        <v>76148</v>
      </c>
      <c r="E13" s="45">
        <f t="shared" si="0"/>
        <v>2359</v>
      </c>
      <c r="F13" s="45">
        <f t="shared" si="0"/>
        <v>0</v>
      </c>
      <c r="G13" s="45">
        <f t="shared" si="0"/>
        <v>0</v>
      </c>
      <c r="H13" s="45">
        <f t="shared" si="0"/>
        <v>130</v>
      </c>
      <c r="I13" s="45">
        <f t="shared" si="0"/>
        <v>40000</v>
      </c>
      <c r="J13" s="45">
        <f t="shared" si="0"/>
        <v>850</v>
      </c>
      <c r="K13" s="45"/>
      <c r="L13" s="4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34.5">
      <c r="A14" s="40"/>
      <c r="B14" s="13" t="s">
        <v>204</v>
      </c>
      <c r="C14" s="45">
        <v>322</v>
      </c>
      <c r="D14" s="45">
        <v>36232</v>
      </c>
      <c r="E14" s="45">
        <v>1214</v>
      </c>
      <c r="F14" s="45"/>
      <c r="G14" s="45"/>
      <c r="H14" s="45">
        <v>130</v>
      </c>
      <c r="I14" s="45">
        <v>40000</v>
      </c>
      <c r="J14" s="45">
        <v>850</v>
      </c>
      <c r="K14" s="45"/>
      <c r="L14" s="4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70.5" customHeight="1">
      <c r="A15" s="40"/>
      <c r="B15" s="13" t="s">
        <v>205</v>
      </c>
      <c r="C15" s="45">
        <v>135</v>
      </c>
      <c r="D15" s="45">
        <v>28595</v>
      </c>
      <c r="E15" s="45">
        <v>960</v>
      </c>
      <c r="F15" s="45"/>
      <c r="G15" s="45"/>
      <c r="H15" s="45"/>
      <c r="I15" s="45"/>
      <c r="J15" s="45"/>
      <c r="K15" s="45"/>
      <c r="L15" s="4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51.75" customHeight="1">
      <c r="A16" s="40"/>
      <c r="B16" s="13" t="s">
        <v>245</v>
      </c>
      <c r="C16" s="45">
        <v>16</v>
      </c>
      <c r="D16" s="45">
        <v>9327</v>
      </c>
      <c r="E16" s="45">
        <v>100</v>
      </c>
      <c r="F16" s="45"/>
      <c r="G16" s="45"/>
      <c r="H16" s="45"/>
      <c r="I16" s="45"/>
      <c r="J16" s="45"/>
      <c r="K16" s="45"/>
      <c r="L16" s="4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53.25" customHeight="1">
      <c r="A17" s="40"/>
      <c r="B17" s="13" t="s">
        <v>223</v>
      </c>
      <c r="C17" s="45">
        <v>13.4</v>
      </c>
      <c r="D17" s="45">
        <v>1994</v>
      </c>
      <c r="E17" s="45">
        <v>85</v>
      </c>
      <c r="F17" s="45"/>
      <c r="G17" s="45"/>
      <c r="H17" s="45"/>
      <c r="I17" s="45"/>
      <c r="J17" s="45"/>
      <c r="K17" s="45"/>
      <c r="L17" s="4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34.5">
      <c r="A18" s="40" t="s">
        <v>80</v>
      </c>
      <c r="B18" s="13" t="s">
        <v>206</v>
      </c>
      <c r="C18" s="45">
        <f>SUM(C19:C59)</f>
        <v>20666</v>
      </c>
      <c r="D18" s="45">
        <f aca="true" t="shared" si="1" ref="D18:I18">SUM(D19:D59)</f>
        <v>2429687</v>
      </c>
      <c r="E18" s="45">
        <f t="shared" si="1"/>
        <v>274770</v>
      </c>
      <c r="F18" s="45">
        <f t="shared" si="1"/>
        <v>448680</v>
      </c>
      <c r="G18" s="45">
        <f t="shared" si="1"/>
        <v>713.2</v>
      </c>
      <c r="H18" s="45">
        <f t="shared" si="1"/>
        <v>850.5</v>
      </c>
      <c r="I18" s="45">
        <f t="shared" si="1"/>
        <v>539990</v>
      </c>
      <c r="J18" s="45">
        <f>SUM(J19:J59)</f>
        <v>23427</v>
      </c>
      <c r="K18" s="45">
        <f>SUM(K19:K59)</f>
        <v>25815</v>
      </c>
      <c r="L18" s="45">
        <f>SUM(L19:L59)</f>
        <v>0.09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34.5">
      <c r="A19" s="40"/>
      <c r="B19" s="13" t="s">
        <v>379</v>
      </c>
      <c r="C19" s="45">
        <v>130</v>
      </c>
      <c r="D19" s="45">
        <v>72700</v>
      </c>
      <c r="E19" s="45">
        <v>3850</v>
      </c>
      <c r="F19" s="45"/>
      <c r="G19" s="45"/>
      <c r="H19" s="45"/>
      <c r="I19" s="45"/>
      <c r="J19" s="45"/>
      <c r="K19" s="45"/>
      <c r="L19" s="4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51.75">
      <c r="A20" s="40"/>
      <c r="B20" s="13" t="s">
        <v>380</v>
      </c>
      <c r="C20" s="45">
        <v>184</v>
      </c>
      <c r="D20" s="45">
        <v>58600</v>
      </c>
      <c r="E20" s="45">
        <v>5260</v>
      </c>
      <c r="F20" s="45"/>
      <c r="G20" s="45"/>
      <c r="H20" s="45"/>
      <c r="I20" s="45">
        <v>2660</v>
      </c>
      <c r="J20" s="45"/>
      <c r="K20" s="45"/>
      <c r="L20" s="4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63" customHeight="1">
      <c r="A21" s="40"/>
      <c r="B21" s="13" t="s">
        <v>381</v>
      </c>
      <c r="C21" s="45">
        <v>171</v>
      </c>
      <c r="D21" s="45">
        <v>65900</v>
      </c>
      <c r="E21" s="45">
        <v>2460</v>
      </c>
      <c r="F21" s="45"/>
      <c r="G21" s="45"/>
      <c r="H21" s="45"/>
      <c r="I21" s="45">
        <v>4600</v>
      </c>
      <c r="J21" s="45"/>
      <c r="K21" s="45"/>
      <c r="L21" s="4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51.75">
      <c r="A22" s="40"/>
      <c r="B22" s="13" t="s">
        <v>382</v>
      </c>
      <c r="C22" s="45">
        <v>493</v>
      </c>
      <c r="D22" s="45">
        <v>92280</v>
      </c>
      <c r="E22" s="45">
        <v>8010</v>
      </c>
      <c r="F22" s="45"/>
      <c r="G22" s="45"/>
      <c r="H22" s="45">
        <v>1</v>
      </c>
      <c r="I22" s="45">
        <v>69</v>
      </c>
      <c r="J22" s="45">
        <v>10</v>
      </c>
      <c r="K22" s="45"/>
      <c r="L22" s="4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51.75">
      <c r="A23" s="40"/>
      <c r="B23" s="13" t="s">
        <v>469</v>
      </c>
      <c r="C23" s="45">
        <v>235</v>
      </c>
      <c r="D23" s="45">
        <v>48097</v>
      </c>
      <c r="E23" s="45">
        <v>4256</v>
      </c>
      <c r="F23" s="45"/>
      <c r="G23" s="45"/>
      <c r="H23" s="45"/>
      <c r="I23" s="45"/>
      <c r="J23" s="45"/>
      <c r="K23" s="45"/>
      <c r="L23" s="4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51.75">
      <c r="A24" s="40"/>
      <c r="B24" s="13" t="s">
        <v>383</v>
      </c>
      <c r="C24" s="45">
        <v>625</v>
      </c>
      <c r="D24" s="45">
        <v>63410</v>
      </c>
      <c r="E24" s="45">
        <v>3790</v>
      </c>
      <c r="F24" s="45"/>
      <c r="G24" s="45">
        <v>75</v>
      </c>
      <c r="H24" s="45"/>
      <c r="I24" s="45"/>
      <c r="J24" s="45"/>
      <c r="K24" s="45"/>
      <c r="L24" s="4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51.75">
      <c r="A25" s="40"/>
      <c r="B25" s="13" t="s">
        <v>384</v>
      </c>
      <c r="C25" s="45">
        <v>198</v>
      </c>
      <c r="D25" s="45">
        <v>67200</v>
      </c>
      <c r="E25" s="45">
        <v>3140</v>
      </c>
      <c r="F25" s="45"/>
      <c r="G25" s="45"/>
      <c r="H25" s="45"/>
      <c r="I25" s="45"/>
      <c r="J25" s="45"/>
      <c r="K25" s="45"/>
      <c r="L25" s="4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34.5">
      <c r="A26" s="40"/>
      <c r="B26" s="13" t="s">
        <v>470</v>
      </c>
      <c r="C26" s="45">
        <v>972</v>
      </c>
      <c r="D26" s="45">
        <v>61367</v>
      </c>
      <c r="E26" s="45">
        <v>8272</v>
      </c>
      <c r="F26" s="45"/>
      <c r="G26" s="45">
        <v>103.2</v>
      </c>
      <c r="H26" s="45"/>
      <c r="I26" s="45"/>
      <c r="J26" s="45"/>
      <c r="K26" s="45"/>
      <c r="L26" s="4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51.75">
      <c r="A27" s="40"/>
      <c r="B27" s="13" t="s">
        <v>385</v>
      </c>
      <c r="C27" s="45">
        <v>134</v>
      </c>
      <c r="D27" s="45">
        <v>52770</v>
      </c>
      <c r="E27" s="45">
        <v>2220</v>
      </c>
      <c r="F27" s="45"/>
      <c r="G27" s="45"/>
      <c r="H27" s="45"/>
      <c r="I27" s="45"/>
      <c r="J27" s="45"/>
      <c r="K27" s="45"/>
      <c r="L27" s="4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51.75">
      <c r="A28" s="40"/>
      <c r="B28" s="13" t="s">
        <v>386</v>
      </c>
      <c r="C28" s="45">
        <v>310</v>
      </c>
      <c r="D28" s="45">
        <v>72000</v>
      </c>
      <c r="E28" s="45">
        <v>5430</v>
      </c>
      <c r="F28" s="45"/>
      <c r="G28" s="45"/>
      <c r="H28" s="45">
        <v>1</v>
      </c>
      <c r="I28" s="45">
        <v>12</v>
      </c>
      <c r="J28" s="45">
        <v>3</v>
      </c>
      <c r="K28" s="45"/>
      <c r="L28" s="4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51.75">
      <c r="A29" s="40"/>
      <c r="B29" s="13" t="s">
        <v>387</v>
      </c>
      <c r="C29" s="45">
        <v>249</v>
      </c>
      <c r="D29" s="45">
        <v>88440</v>
      </c>
      <c r="E29" s="45">
        <v>9330</v>
      </c>
      <c r="F29" s="45"/>
      <c r="G29" s="45"/>
      <c r="H29" s="45">
        <v>2</v>
      </c>
      <c r="I29" s="45">
        <v>371</v>
      </c>
      <c r="J29" s="45">
        <v>40</v>
      </c>
      <c r="K29" s="45"/>
      <c r="L29" s="4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51.75">
      <c r="A30" s="40"/>
      <c r="B30" s="13" t="s">
        <v>388</v>
      </c>
      <c r="C30" s="45">
        <v>59</v>
      </c>
      <c r="D30" s="45">
        <v>99900</v>
      </c>
      <c r="E30" s="45">
        <v>4690</v>
      </c>
      <c r="F30" s="45"/>
      <c r="G30" s="45"/>
      <c r="H30" s="45">
        <v>21</v>
      </c>
      <c r="I30" s="45">
        <v>11550</v>
      </c>
      <c r="J30" s="45">
        <v>900</v>
      </c>
      <c r="K30" s="45"/>
      <c r="L30" s="4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51.75">
      <c r="A31" s="40"/>
      <c r="B31" s="13" t="s">
        <v>389</v>
      </c>
      <c r="C31" s="45">
        <v>458</v>
      </c>
      <c r="D31" s="45">
        <v>122200</v>
      </c>
      <c r="E31" s="45">
        <v>10990</v>
      </c>
      <c r="F31" s="45"/>
      <c r="G31" s="45"/>
      <c r="H31" s="45">
        <v>1</v>
      </c>
      <c r="I31" s="45">
        <v>49</v>
      </c>
      <c r="J31" s="45">
        <v>8</v>
      </c>
      <c r="K31" s="45"/>
      <c r="L31" s="4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51.75">
      <c r="A32" s="40"/>
      <c r="B32" s="13" t="s">
        <v>390</v>
      </c>
      <c r="C32" s="45">
        <v>382</v>
      </c>
      <c r="D32" s="45">
        <v>115670</v>
      </c>
      <c r="E32" s="45">
        <v>11200</v>
      </c>
      <c r="F32" s="45"/>
      <c r="G32" s="45"/>
      <c r="H32" s="45">
        <v>64</v>
      </c>
      <c r="I32" s="45">
        <v>3250</v>
      </c>
      <c r="J32" s="45">
        <v>700</v>
      </c>
      <c r="K32" s="45"/>
      <c r="L32" s="4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69">
      <c r="A33" s="40"/>
      <c r="B33" s="13" t="s">
        <v>320</v>
      </c>
      <c r="C33" s="45">
        <v>632</v>
      </c>
      <c r="D33" s="45">
        <v>33470</v>
      </c>
      <c r="E33" s="45">
        <v>9320</v>
      </c>
      <c r="F33" s="45"/>
      <c r="G33" s="45"/>
      <c r="H33" s="45"/>
      <c r="I33" s="45">
        <v>17140</v>
      </c>
      <c r="J33" s="45"/>
      <c r="K33" s="45"/>
      <c r="L33" s="4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69">
      <c r="A34" s="40"/>
      <c r="B34" s="13" t="s">
        <v>321</v>
      </c>
      <c r="C34" s="45">
        <v>906</v>
      </c>
      <c r="D34" s="45">
        <v>57800</v>
      </c>
      <c r="E34" s="45">
        <v>15830</v>
      </c>
      <c r="F34" s="45"/>
      <c r="G34" s="45"/>
      <c r="H34" s="45">
        <v>6</v>
      </c>
      <c r="I34" s="45">
        <v>12660</v>
      </c>
      <c r="J34" s="45">
        <v>110</v>
      </c>
      <c r="K34" s="45"/>
      <c r="L34" s="4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0.75" customHeight="1" hidden="1">
      <c r="A35" s="40"/>
      <c r="B35" s="13" t="s">
        <v>207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86.25">
      <c r="A36" s="40"/>
      <c r="B36" s="13" t="s">
        <v>322</v>
      </c>
      <c r="C36" s="45">
        <v>488</v>
      </c>
      <c r="D36" s="45">
        <v>24900</v>
      </c>
      <c r="E36" s="45">
        <v>5800</v>
      </c>
      <c r="F36" s="45"/>
      <c r="G36" s="45"/>
      <c r="H36" s="45"/>
      <c r="I36" s="45">
        <v>6400</v>
      </c>
      <c r="J36" s="45"/>
      <c r="K36" s="45"/>
      <c r="L36" s="4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69">
      <c r="A37" s="40"/>
      <c r="B37" s="13" t="s">
        <v>323</v>
      </c>
      <c r="C37" s="45">
        <v>1445</v>
      </c>
      <c r="D37" s="45">
        <v>234420</v>
      </c>
      <c r="E37" s="45">
        <v>33000</v>
      </c>
      <c r="F37" s="45"/>
      <c r="G37" s="45"/>
      <c r="H37" s="45">
        <v>10.5</v>
      </c>
      <c r="I37" s="45">
        <v>16189</v>
      </c>
      <c r="J37" s="45">
        <v>95</v>
      </c>
      <c r="K37" s="45"/>
      <c r="L37" s="4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51.75">
      <c r="A38" s="40"/>
      <c r="B38" s="13" t="s">
        <v>324</v>
      </c>
      <c r="C38" s="45">
        <v>1170</v>
      </c>
      <c r="D38" s="45">
        <v>48800</v>
      </c>
      <c r="E38" s="45">
        <v>4650</v>
      </c>
      <c r="F38" s="45"/>
      <c r="G38" s="45"/>
      <c r="H38" s="45">
        <v>2</v>
      </c>
      <c r="I38" s="45">
        <v>12570</v>
      </c>
      <c r="J38" s="45">
        <v>90</v>
      </c>
      <c r="K38" s="45"/>
      <c r="L38" s="4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69">
      <c r="A39" s="40"/>
      <c r="B39" s="13" t="s">
        <v>325</v>
      </c>
      <c r="C39" s="45">
        <v>677</v>
      </c>
      <c r="D39" s="45">
        <v>41900</v>
      </c>
      <c r="E39" s="45">
        <v>5270</v>
      </c>
      <c r="F39" s="45"/>
      <c r="G39" s="45"/>
      <c r="H39" s="45">
        <v>31</v>
      </c>
      <c r="I39" s="45">
        <v>21010</v>
      </c>
      <c r="J39" s="45">
        <v>205</v>
      </c>
      <c r="K39" s="45"/>
      <c r="L39" s="4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69">
      <c r="A40" s="40"/>
      <c r="B40" s="13" t="s">
        <v>326</v>
      </c>
      <c r="C40" s="45">
        <v>1479</v>
      </c>
      <c r="D40" s="45">
        <v>40750</v>
      </c>
      <c r="E40" s="45">
        <v>6980</v>
      </c>
      <c r="F40" s="45"/>
      <c r="G40" s="45">
        <v>260</v>
      </c>
      <c r="H40" s="45">
        <v>43</v>
      </c>
      <c r="I40" s="45">
        <v>17560</v>
      </c>
      <c r="J40" s="45">
        <v>145</v>
      </c>
      <c r="K40" s="45"/>
      <c r="L40" s="45">
        <v>0.04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69">
      <c r="A41" s="40"/>
      <c r="B41" s="13" t="s">
        <v>327</v>
      </c>
      <c r="C41" s="45"/>
      <c r="D41" s="45">
        <v>41440</v>
      </c>
      <c r="E41" s="45">
        <v>14890</v>
      </c>
      <c r="F41" s="45">
        <v>65680</v>
      </c>
      <c r="G41" s="45"/>
      <c r="H41" s="45"/>
      <c r="I41" s="45">
        <v>22210</v>
      </c>
      <c r="J41" s="45">
        <v>140</v>
      </c>
      <c r="K41" s="45">
        <v>61</v>
      </c>
      <c r="L41" s="4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69">
      <c r="A42" s="40"/>
      <c r="B42" s="13" t="s">
        <v>328</v>
      </c>
      <c r="C42" s="45">
        <v>1241</v>
      </c>
      <c r="D42" s="45">
        <v>50900</v>
      </c>
      <c r="E42" s="45">
        <v>4800</v>
      </c>
      <c r="F42" s="45"/>
      <c r="G42" s="45">
        <v>275</v>
      </c>
      <c r="H42" s="45">
        <v>13</v>
      </c>
      <c r="I42" s="45">
        <v>12830</v>
      </c>
      <c r="J42" s="45">
        <v>150</v>
      </c>
      <c r="K42" s="45"/>
      <c r="L42" s="45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69">
      <c r="A43" s="40"/>
      <c r="B43" s="13" t="s">
        <v>329</v>
      </c>
      <c r="C43" s="45"/>
      <c r="D43" s="45">
        <v>30600</v>
      </c>
      <c r="E43" s="45">
        <v>490</v>
      </c>
      <c r="F43" s="45">
        <v>114170</v>
      </c>
      <c r="G43" s="45"/>
      <c r="H43" s="45">
        <v>1</v>
      </c>
      <c r="I43" s="45">
        <v>8120</v>
      </c>
      <c r="J43" s="45">
        <v>10</v>
      </c>
      <c r="K43" s="45"/>
      <c r="L43" s="45">
        <v>0.05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69">
      <c r="A44" s="40"/>
      <c r="B44" s="13" t="s">
        <v>330</v>
      </c>
      <c r="C44" s="45">
        <v>1054</v>
      </c>
      <c r="D44" s="45">
        <v>50100</v>
      </c>
      <c r="E44" s="45">
        <v>4890</v>
      </c>
      <c r="F44" s="45">
        <v>114170</v>
      </c>
      <c r="G44" s="45"/>
      <c r="H44" s="45">
        <v>6</v>
      </c>
      <c r="I44" s="45">
        <v>7955</v>
      </c>
      <c r="J44" s="45">
        <v>100</v>
      </c>
      <c r="K44" s="45">
        <v>194</v>
      </c>
      <c r="L44" s="45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69">
      <c r="A45" s="40"/>
      <c r="B45" s="13" t="s">
        <v>331</v>
      </c>
      <c r="C45" s="45">
        <v>1086</v>
      </c>
      <c r="D45" s="45">
        <v>124700</v>
      </c>
      <c r="E45" s="45">
        <v>15400</v>
      </c>
      <c r="F45" s="45"/>
      <c r="H45" s="45">
        <v>80</v>
      </c>
      <c r="I45" s="45">
        <v>16360</v>
      </c>
      <c r="J45" s="45">
        <v>1120</v>
      </c>
      <c r="K45" s="45"/>
      <c r="L45" s="4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69">
      <c r="A46" s="40"/>
      <c r="B46" s="13" t="s">
        <v>332</v>
      </c>
      <c r="C46" s="45">
        <v>375</v>
      </c>
      <c r="D46" s="45">
        <v>19400</v>
      </c>
      <c r="E46" s="45">
        <v>390</v>
      </c>
      <c r="F46" s="45">
        <v>35500</v>
      </c>
      <c r="G46" s="45"/>
      <c r="H46" s="45">
        <v>1</v>
      </c>
      <c r="I46" s="45">
        <v>7295</v>
      </c>
      <c r="J46" s="45">
        <v>45</v>
      </c>
      <c r="K46" s="45"/>
      <c r="L46" s="4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69">
      <c r="A47" s="40"/>
      <c r="B47" s="13" t="s">
        <v>333</v>
      </c>
      <c r="C47" s="45">
        <v>998</v>
      </c>
      <c r="D47" s="45">
        <v>62550</v>
      </c>
      <c r="E47" s="45">
        <v>9300</v>
      </c>
      <c r="F47" s="45"/>
      <c r="G47" s="45"/>
      <c r="H47" s="45">
        <v>2</v>
      </c>
      <c r="I47" s="45">
        <v>25995</v>
      </c>
      <c r="J47" s="45">
        <v>95</v>
      </c>
      <c r="K47" s="45"/>
      <c r="L47" s="4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69">
      <c r="A48" s="40"/>
      <c r="B48" s="13" t="s">
        <v>335</v>
      </c>
      <c r="C48" s="45">
        <v>538</v>
      </c>
      <c r="D48" s="45">
        <v>32600</v>
      </c>
      <c r="E48" s="45">
        <v>12100</v>
      </c>
      <c r="F48" s="45"/>
      <c r="G48" s="45"/>
      <c r="H48" s="45">
        <v>2</v>
      </c>
      <c r="I48" s="45">
        <v>14195</v>
      </c>
      <c r="J48" s="45">
        <v>95</v>
      </c>
      <c r="K48" s="45"/>
      <c r="L48" s="4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69">
      <c r="A49" s="40"/>
      <c r="B49" s="13" t="s">
        <v>336</v>
      </c>
      <c r="C49" s="45"/>
      <c r="D49" s="45">
        <v>64750</v>
      </c>
      <c r="E49" s="45">
        <v>8362</v>
      </c>
      <c r="F49" s="45">
        <v>119160</v>
      </c>
      <c r="G49" s="45"/>
      <c r="H49" s="45"/>
      <c r="I49" s="45">
        <v>5480</v>
      </c>
      <c r="J49" s="45"/>
      <c r="K49" s="45"/>
      <c r="L49" s="45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51.75">
      <c r="A50" s="40"/>
      <c r="B50" s="13" t="s">
        <v>337</v>
      </c>
      <c r="C50" s="45">
        <v>655</v>
      </c>
      <c r="D50" s="45">
        <v>42210</v>
      </c>
      <c r="E50" s="45">
        <v>6190</v>
      </c>
      <c r="F50" s="45"/>
      <c r="G50" s="45"/>
      <c r="H50" s="45"/>
      <c r="I50" s="45">
        <v>24200</v>
      </c>
      <c r="J50" s="45"/>
      <c r="K50" s="45"/>
      <c r="L50" s="4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69">
      <c r="A51" s="40"/>
      <c r="B51" s="13" t="s">
        <v>338</v>
      </c>
      <c r="C51" s="45">
        <v>585</v>
      </c>
      <c r="D51" s="45">
        <v>40742</v>
      </c>
      <c r="E51" s="45">
        <v>10100</v>
      </c>
      <c r="F51" s="45"/>
      <c r="G51" s="45"/>
      <c r="H51" s="45">
        <v>45</v>
      </c>
      <c r="I51" s="45">
        <v>29010</v>
      </c>
      <c r="J51" s="45">
        <v>115</v>
      </c>
      <c r="K51" s="45"/>
      <c r="L51" s="4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69">
      <c r="A52" s="40"/>
      <c r="B52" s="13" t="s">
        <v>339</v>
      </c>
      <c r="C52" s="45">
        <v>1130</v>
      </c>
      <c r="D52" s="45">
        <v>109371</v>
      </c>
      <c r="E52" s="45">
        <v>10990</v>
      </c>
      <c r="F52" s="45"/>
      <c r="G52" s="45"/>
      <c r="H52" s="45">
        <v>17</v>
      </c>
      <c r="I52" s="45">
        <v>58300</v>
      </c>
      <c r="J52" s="45">
        <v>330</v>
      </c>
      <c r="K52" s="45"/>
      <c r="L52" s="4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69">
      <c r="A53" s="40"/>
      <c r="B53" s="13" t="s">
        <v>340</v>
      </c>
      <c r="C53" s="45">
        <v>926</v>
      </c>
      <c r="D53" s="45">
        <v>62400</v>
      </c>
      <c r="E53" s="45">
        <v>5900</v>
      </c>
      <c r="F53" s="45"/>
      <c r="G53" s="45"/>
      <c r="H53" s="45"/>
      <c r="I53" s="45">
        <v>28080</v>
      </c>
      <c r="J53" s="45"/>
      <c r="K53" s="45"/>
      <c r="L53" s="4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51.75" hidden="1">
      <c r="A54" s="40"/>
      <c r="B54" s="13" t="s">
        <v>341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69" hidden="1">
      <c r="A55" s="40"/>
      <c r="B55" s="13" t="s">
        <v>342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86.25">
      <c r="A56" s="40"/>
      <c r="B56" s="13" t="s">
        <v>343</v>
      </c>
      <c r="C56" s="45">
        <v>471</v>
      </c>
      <c r="D56" s="45">
        <v>91400</v>
      </c>
      <c r="E56" s="45">
        <v>6590</v>
      </c>
      <c r="F56" s="45"/>
      <c r="G56" s="45"/>
      <c r="H56" s="45">
        <v>12</v>
      </c>
      <c r="I56" s="45">
        <v>1370</v>
      </c>
      <c r="J56" s="45">
        <v>130</v>
      </c>
      <c r="K56" s="45"/>
      <c r="L56" s="45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39" customHeight="1">
      <c r="A57" s="40"/>
      <c r="B57" s="13" t="s">
        <v>3</v>
      </c>
      <c r="C57" s="45"/>
      <c r="D57" s="45"/>
      <c r="E57" s="45"/>
      <c r="F57" s="45"/>
      <c r="G57" s="45"/>
      <c r="H57" s="45">
        <v>489</v>
      </c>
      <c r="I57" s="45">
        <v>152500</v>
      </c>
      <c r="J57" s="45">
        <v>18791</v>
      </c>
      <c r="K57" s="45">
        <v>25560</v>
      </c>
      <c r="L57" s="4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7.25">
      <c r="A58" s="40"/>
      <c r="B58" s="13" t="s">
        <v>210</v>
      </c>
      <c r="C58" s="45">
        <v>210</v>
      </c>
      <c r="D58" s="45">
        <v>43950</v>
      </c>
      <c r="E58" s="45">
        <v>630</v>
      </c>
      <c r="F58" s="45"/>
      <c r="G58" s="45"/>
      <c r="H58" s="45"/>
      <c r="I58" s="45"/>
      <c r="J58" s="45"/>
      <c r="K58" s="45"/>
      <c r="L58" s="45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34.5" hidden="1">
      <c r="A59" s="40"/>
      <c r="B59" s="13" t="s">
        <v>4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58.5" customHeight="1">
      <c r="A60" s="40" t="s">
        <v>168</v>
      </c>
      <c r="B60" s="13" t="s">
        <v>209</v>
      </c>
      <c r="C60" s="45">
        <f>C61+C62+C63+C64+C65+C66+C67</f>
        <v>5173</v>
      </c>
      <c r="D60" s="45">
        <f>D61+D62+D63+D64+D65+D66+D67</f>
        <v>1278689</v>
      </c>
      <c r="E60" s="45">
        <f>E61+E62+E63+E64+E65+E66+E67</f>
        <v>148398</v>
      </c>
      <c r="F60" s="45">
        <f>F61+F62+F63+F64+F65+F66+F67</f>
        <v>287650</v>
      </c>
      <c r="G60" s="45">
        <v>0</v>
      </c>
      <c r="H60" s="45">
        <f>H61+H62+H63+H64+H65+H66+H67</f>
        <v>246</v>
      </c>
      <c r="I60" s="45">
        <f>I61+I62+I63+I64+I65+I66+I67</f>
        <v>43760</v>
      </c>
      <c r="J60" s="45">
        <f>J61+J62+J63+J64+J65+J66+J67</f>
        <v>6035</v>
      </c>
      <c r="K60" s="45">
        <f>K61+K62+K63+K64+K65+K66+K67</f>
        <v>7570</v>
      </c>
      <c r="L60" s="45"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34.5">
      <c r="A61" s="40"/>
      <c r="B61" s="13" t="s">
        <v>449</v>
      </c>
      <c r="C61" s="45">
        <v>1482</v>
      </c>
      <c r="D61" s="45">
        <v>180890</v>
      </c>
      <c r="E61" s="45">
        <v>4935</v>
      </c>
      <c r="F61" s="45">
        <v>3000</v>
      </c>
      <c r="G61" s="45"/>
      <c r="H61" s="45">
        <v>35</v>
      </c>
      <c r="I61" s="45">
        <v>7190</v>
      </c>
      <c r="J61" s="45">
        <v>120</v>
      </c>
      <c r="K61" s="45"/>
      <c r="L61" s="4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7.25">
      <c r="A62" s="40"/>
      <c r="B62" s="13" t="s">
        <v>49</v>
      </c>
      <c r="C62" s="45">
        <v>1182</v>
      </c>
      <c r="D62" s="45">
        <v>90400</v>
      </c>
      <c r="E62" s="62">
        <v>9750</v>
      </c>
      <c r="F62" s="45">
        <v>3200</v>
      </c>
      <c r="G62" s="45"/>
      <c r="H62" s="45">
        <v>16</v>
      </c>
      <c r="I62" s="45">
        <v>6000</v>
      </c>
      <c r="J62" s="45">
        <v>90</v>
      </c>
      <c r="K62" s="45"/>
      <c r="L62" s="4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7.25">
      <c r="A63" s="40"/>
      <c r="B63" s="13" t="s">
        <v>50</v>
      </c>
      <c r="C63" s="45">
        <v>24</v>
      </c>
      <c r="D63" s="45">
        <v>260500</v>
      </c>
      <c r="E63" s="45">
        <v>33280</v>
      </c>
      <c r="F63" s="45">
        <v>210100</v>
      </c>
      <c r="G63" s="45"/>
      <c r="H63" s="45"/>
      <c r="I63" s="45">
        <v>3000</v>
      </c>
      <c r="J63" s="45">
        <v>625</v>
      </c>
      <c r="K63" s="45">
        <v>3220</v>
      </c>
      <c r="L63" s="4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7.25">
      <c r="A64" s="40"/>
      <c r="B64" s="13" t="s">
        <v>51</v>
      </c>
      <c r="C64" s="45">
        <v>1556</v>
      </c>
      <c r="D64" s="45">
        <v>526739</v>
      </c>
      <c r="E64" s="45">
        <v>62493</v>
      </c>
      <c r="F64" s="45">
        <v>71350</v>
      </c>
      <c r="G64" s="45"/>
      <c r="H64" s="45">
        <v>100</v>
      </c>
      <c r="I64" s="45">
        <v>3500</v>
      </c>
      <c r="J64" s="45">
        <v>1200</v>
      </c>
      <c r="K64" s="45"/>
      <c r="L64" s="4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7.25">
      <c r="A65" s="40"/>
      <c r="B65" s="13" t="s">
        <v>464</v>
      </c>
      <c r="C65" s="45">
        <v>904</v>
      </c>
      <c r="D65" s="45">
        <v>178760</v>
      </c>
      <c r="E65" s="45">
        <v>36140</v>
      </c>
      <c r="F65" s="45"/>
      <c r="G65" s="45"/>
      <c r="H65" s="45">
        <v>7</v>
      </c>
      <c r="I65" s="45">
        <v>2190</v>
      </c>
      <c r="J65" s="45">
        <v>470</v>
      </c>
      <c r="K65" s="45"/>
      <c r="L65" s="4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33" customHeight="1">
      <c r="A66" s="40"/>
      <c r="B66" s="66" t="s">
        <v>52</v>
      </c>
      <c r="C66" s="45">
        <v>25</v>
      </c>
      <c r="D66" s="45">
        <v>41400</v>
      </c>
      <c r="E66" s="45">
        <v>1800</v>
      </c>
      <c r="F66" s="45"/>
      <c r="G66" s="45"/>
      <c r="H66" s="45">
        <v>88</v>
      </c>
      <c r="I66" s="45">
        <v>21880</v>
      </c>
      <c r="J66" s="45">
        <v>3530</v>
      </c>
      <c r="K66" s="45">
        <v>4350</v>
      </c>
      <c r="L66" s="4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6.5" customHeight="1" hidden="1">
      <c r="A67" s="40"/>
      <c r="B67" s="13" t="s">
        <v>161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7.25">
      <c r="A68" s="44"/>
      <c r="B68" s="79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3:46" ht="17.25"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8">
      <c r="A70" s="51"/>
      <c r="B70" s="52" t="s">
        <v>182</v>
      </c>
      <c r="C70" s="53"/>
      <c r="D70" s="53"/>
      <c r="E70" s="53"/>
      <c r="F70" s="53"/>
      <c r="G70" s="53"/>
      <c r="H70" s="53"/>
      <c r="I70" s="53"/>
      <c r="J70" s="53" t="s">
        <v>452</v>
      </c>
      <c r="K70" s="53"/>
      <c r="L70" s="5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8">
      <c r="A71" s="51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8" hidden="1">
      <c r="A72" s="51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8" hidden="1">
      <c r="A73" s="51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8" hidden="1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8" hidden="1">
      <c r="A75" s="51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8" hidden="1">
      <c r="A76" s="51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8" hidden="1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8" hidden="1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8" hidden="1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hidden="1">
      <c r="A80" s="51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hidden="1">
      <c r="A81" s="5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hidden="1">
      <c r="A82" s="51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hidden="1">
      <c r="A83" s="51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hidden="1">
      <c r="A84" s="5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hidden="1">
      <c r="A85" s="51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8" hidden="1">
      <c r="A86" s="51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8" hidden="1">
      <c r="A87" s="5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8" hidden="1">
      <c r="A88" s="51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8" hidden="1">
      <c r="A89" s="5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8" hidden="1">
      <c r="A90" s="51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8" hidden="1">
      <c r="A91" s="51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8" hidden="1">
      <c r="A92" s="51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8" hidden="1">
      <c r="A93" s="51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</sheetData>
  <mergeCells count="9">
    <mergeCell ref="H9:L9"/>
    <mergeCell ref="B10:B12"/>
    <mergeCell ref="A10:A12"/>
    <mergeCell ref="C10:G10"/>
    <mergeCell ref="H10:L10"/>
    <mergeCell ref="K5:L5"/>
    <mergeCell ref="C6:I8"/>
    <mergeCell ref="E5:G5"/>
    <mergeCell ref="J2:L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4"/>
  <sheetViews>
    <sheetView zoomScale="75" zoomScaleNormal="75" zoomScaleSheetLayoutView="75" workbookViewId="0" topLeftCell="A23">
      <pane xSplit="2" ySplit="11" topLeftCell="J68" activePane="bottomRight" state="frozen"/>
      <selection pane="topLeft" activeCell="A23" sqref="A23"/>
      <selection pane="topRight" activeCell="C23" sqref="C23"/>
      <selection pane="bottomLeft" activeCell="A34" sqref="A34"/>
      <selection pane="bottomRight" activeCell="J26" sqref="J26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6.875" style="7" customWidth="1"/>
    <col min="5" max="5" width="15.75390625" style="7" customWidth="1"/>
    <col min="6" max="6" width="14.875" style="7" customWidth="1"/>
    <col min="7" max="7" width="9.875" style="7" customWidth="1"/>
    <col min="8" max="8" width="11.75390625" style="7" customWidth="1"/>
    <col min="9" max="9" width="14.875" style="7" customWidth="1"/>
    <col min="10" max="10" width="14.00390625" style="7" customWidth="1"/>
    <col min="11" max="11" width="13.00390625" style="7" customWidth="1"/>
    <col min="12" max="12" width="9.875" style="7" customWidth="1"/>
  </cols>
  <sheetData>
    <row r="1" spans="1:46" ht="18" hidden="1">
      <c r="A1" s="51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 hidden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8" hidden="1">
      <c r="A3" s="51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8" hidden="1">
      <c r="A4" s="51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8" hidden="1">
      <c r="A5" s="51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8" hidden="1">
      <c r="A6" s="51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8" hidden="1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8" hidden="1">
      <c r="A8" s="51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8" hidden="1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8" hidden="1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8" hidden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8" hidden="1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8" hidden="1">
      <c r="A13" s="51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8" hidden="1">
      <c r="A14" s="51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8" hidden="1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8" hidden="1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8" hidden="1">
      <c r="A17" s="51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8" hidden="1">
      <c r="A18" s="51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8" hidden="1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8" hidden="1">
      <c r="A20" s="51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8" hidden="1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8" hidden="1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58" customFormat="1" ht="18">
      <c r="A23" s="51"/>
      <c r="B23" s="52"/>
      <c r="C23" s="53"/>
      <c r="D23" s="53"/>
      <c r="E23" s="53"/>
      <c r="F23" s="53"/>
      <c r="G23" s="53"/>
      <c r="H23" s="53"/>
      <c r="I23" s="53"/>
      <c r="J23" s="53" t="s">
        <v>40</v>
      </c>
      <c r="K23" s="53"/>
      <c r="L23" s="5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58" customFormat="1" ht="17.25" customHeight="1">
      <c r="A24" s="51"/>
      <c r="B24" s="52"/>
      <c r="C24" s="53"/>
      <c r="D24" s="53"/>
      <c r="E24" s="53"/>
      <c r="F24" s="53"/>
      <c r="G24" s="53"/>
      <c r="H24" s="53"/>
      <c r="I24" s="53"/>
      <c r="J24" s="106" t="s">
        <v>174</v>
      </c>
      <c r="K24" s="131"/>
      <c r="L24" s="13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58" customFormat="1" ht="18" hidden="1">
      <c r="A25" s="51"/>
      <c r="B25" s="52"/>
      <c r="C25" s="53"/>
      <c r="D25" s="53"/>
      <c r="E25" s="53"/>
      <c r="F25" s="53"/>
      <c r="G25" s="53"/>
      <c r="H25" s="53"/>
      <c r="I25" s="53"/>
      <c r="J25" s="131"/>
      <c r="K25" s="131"/>
      <c r="L25" s="13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58" customFormat="1" ht="18">
      <c r="A26" s="5"/>
      <c r="B26" s="56"/>
      <c r="C26" s="7"/>
      <c r="D26" s="7"/>
      <c r="E26" s="7"/>
      <c r="F26" s="7"/>
      <c r="G26" s="7"/>
      <c r="H26" s="7"/>
      <c r="I26" s="7"/>
      <c r="J26" s="53" t="s">
        <v>474</v>
      </c>
      <c r="K26" s="53"/>
      <c r="L26" s="5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58" customFormat="1" ht="17.25">
      <c r="A27" s="5"/>
      <c r="B27" s="42"/>
      <c r="C27" s="7"/>
      <c r="D27" s="105" t="s">
        <v>175</v>
      </c>
      <c r="E27" s="105"/>
      <c r="F27" s="105"/>
      <c r="G27" s="7"/>
      <c r="H27" s="7"/>
      <c r="I27" s="7"/>
      <c r="J27" s="7"/>
      <c r="K27" s="129"/>
      <c r="L27" s="1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12" s="58" customFormat="1" ht="17.25">
      <c r="A28" s="5"/>
      <c r="B28" s="42"/>
      <c r="C28" s="109" t="s">
        <v>460</v>
      </c>
      <c r="D28" s="109"/>
      <c r="E28" s="109"/>
      <c r="F28" s="109"/>
      <c r="G28" s="109"/>
      <c r="H28" s="109"/>
      <c r="I28" s="109"/>
      <c r="J28" s="6"/>
      <c r="K28" s="7"/>
      <c r="L28" s="7"/>
    </row>
    <row r="29" spans="1:12" s="58" customFormat="1" ht="17.25">
      <c r="A29" s="5"/>
      <c r="B29" s="42"/>
      <c r="C29" s="109"/>
      <c r="D29" s="109"/>
      <c r="E29" s="109"/>
      <c r="F29" s="109"/>
      <c r="G29" s="109"/>
      <c r="H29" s="109"/>
      <c r="I29" s="109"/>
      <c r="J29" s="7"/>
      <c r="K29" s="7"/>
      <c r="L29" s="7"/>
    </row>
    <row r="30" spans="1:12" s="58" customFormat="1" ht="17.25">
      <c r="A30" s="5"/>
      <c r="B30" s="42"/>
      <c r="C30" s="7"/>
      <c r="D30" s="7"/>
      <c r="E30" s="7"/>
      <c r="F30" s="7"/>
      <c r="G30" s="7"/>
      <c r="H30" s="108" t="s">
        <v>176</v>
      </c>
      <c r="I30" s="108"/>
      <c r="J30" s="108"/>
      <c r="K30" s="108"/>
      <c r="L30" s="108"/>
    </row>
    <row r="31" spans="1:12" s="58" customFormat="1" ht="17.25">
      <c r="A31" s="112" t="s">
        <v>75</v>
      </c>
      <c r="B31" s="115" t="s">
        <v>82</v>
      </c>
      <c r="C31" s="118" t="s">
        <v>76</v>
      </c>
      <c r="D31" s="119"/>
      <c r="E31" s="119"/>
      <c r="F31" s="119"/>
      <c r="G31" s="120"/>
      <c r="H31" s="118" t="s">
        <v>77</v>
      </c>
      <c r="I31" s="119"/>
      <c r="J31" s="119"/>
      <c r="K31" s="119"/>
      <c r="L31" s="120"/>
    </row>
    <row r="32" spans="1:12" s="58" customFormat="1" ht="69">
      <c r="A32" s="113"/>
      <c r="B32" s="125"/>
      <c r="C32" s="11" t="s">
        <v>170</v>
      </c>
      <c r="D32" s="11" t="s">
        <v>171</v>
      </c>
      <c r="E32" s="11" t="s">
        <v>221</v>
      </c>
      <c r="F32" s="11" t="s">
        <v>251</v>
      </c>
      <c r="G32" s="11" t="s">
        <v>81</v>
      </c>
      <c r="H32" s="11" t="s">
        <v>2</v>
      </c>
      <c r="I32" s="11" t="s">
        <v>172</v>
      </c>
      <c r="J32" s="11" t="s">
        <v>221</v>
      </c>
      <c r="K32" s="11" t="s">
        <v>251</v>
      </c>
      <c r="L32" s="11" t="s">
        <v>81</v>
      </c>
    </row>
    <row r="33" spans="1:12" s="58" customFormat="1" ht="17.25">
      <c r="A33" s="114"/>
      <c r="B33" s="126"/>
      <c r="C33" s="11" t="s">
        <v>78</v>
      </c>
      <c r="D33" s="11" t="s">
        <v>79</v>
      </c>
      <c r="E33" s="11" t="s">
        <v>83</v>
      </c>
      <c r="F33" s="11" t="s">
        <v>83</v>
      </c>
      <c r="G33" s="11" t="s">
        <v>84</v>
      </c>
      <c r="H33" s="11" t="s">
        <v>78</v>
      </c>
      <c r="I33" s="11" t="s">
        <v>79</v>
      </c>
      <c r="J33" s="11" t="s">
        <v>83</v>
      </c>
      <c r="K33" s="11" t="s">
        <v>83</v>
      </c>
      <c r="L33" s="11" t="s">
        <v>84</v>
      </c>
    </row>
    <row r="34" spans="1:12" s="58" customFormat="1" ht="34.5">
      <c r="A34" s="26" t="s">
        <v>104</v>
      </c>
      <c r="B34" s="27" t="s">
        <v>95</v>
      </c>
      <c r="C34" s="60">
        <f aca="true" t="shared" si="0" ref="C34:L34">SUM(C35:C38)</f>
        <v>707.2719999999999</v>
      </c>
      <c r="D34" s="60">
        <f t="shared" si="0"/>
        <v>78328.03</v>
      </c>
      <c r="E34" s="60">
        <f t="shared" si="0"/>
        <v>5946.87</v>
      </c>
      <c r="F34" s="46">
        <f t="shared" si="0"/>
        <v>0</v>
      </c>
      <c r="G34" s="46">
        <f t="shared" si="0"/>
        <v>0</v>
      </c>
      <c r="H34" s="60">
        <f t="shared" si="0"/>
        <v>90</v>
      </c>
      <c r="I34" s="60">
        <f t="shared" si="0"/>
        <v>11000</v>
      </c>
      <c r="J34" s="60">
        <f t="shared" si="0"/>
        <v>400</v>
      </c>
      <c r="K34" s="60">
        <f t="shared" si="0"/>
        <v>0</v>
      </c>
      <c r="L34" s="60">
        <f t="shared" si="0"/>
        <v>0</v>
      </c>
    </row>
    <row r="35" spans="1:12" s="58" customFormat="1" ht="17.25">
      <c r="A35" s="26"/>
      <c r="B35" s="27" t="s">
        <v>211</v>
      </c>
      <c r="C35" s="60">
        <v>386.24</v>
      </c>
      <c r="D35" s="60">
        <v>54142</v>
      </c>
      <c r="E35" s="60">
        <v>5336</v>
      </c>
      <c r="F35" s="46"/>
      <c r="G35" s="46"/>
      <c r="H35" s="60">
        <v>90</v>
      </c>
      <c r="I35" s="60">
        <v>11000</v>
      </c>
      <c r="J35" s="60">
        <v>400</v>
      </c>
      <c r="K35" s="60"/>
      <c r="L35" s="60"/>
    </row>
    <row r="36" spans="1:12" s="58" customFormat="1" ht="51.75">
      <c r="A36" s="26"/>
      <c r="B36" s="27" t="s">
        <v>242</v>
      </c>
      <c r="C36" s="60">
        <v>23.15</v>
      </c>
      <c r="D36" s="60">
        <v>4057.03</v>
      </c>
      <c r="E36" s="60">
        <v>234.17</v>
      </c>
      <c r="F36" s="46"/>
      <c r="G36" s="46"/>
      <c r="H36" s="46"/>
      <c r="I36" s="46"/>
      <c r="J36" s="46"/>
      <c r="K36" s="46"/>
      <c r="L36" s="46"/>
    </row>
    <row r="37" spans="1:12" s="58" customFormat="1" ht="69">
      <c r="A37" s="26"/>
      <c r="B37" s="27" t="s">
        <v>219</v>
      </c>
      <c r="C37" s="60">
        <v>239.399</v>
      </c>
      <c r="D37" s="60">
        <v>10000</v>
      </c>
      <c r="E37" s="46">
        <v>376.7</v>
      </c>
      <c r="F37" s="46"/>
      <c r="G37" s="46"/>
      <c r="H37" s="46"/>
      <c r="I37" s="46"/>
      <c r="J37" s="46"/>
      <c r="K37" s="46"/>
      <c r="L37" s="46"/>
    </row>
    <row r="38" spans="1:12" s="58" customFormat="1" ht="34.5">
      <c r="A38" s="26"/>
      <c r="B38" s="27" t="s">
        <v>212</v>
      </c>
      <c r="C38" s="60">
        <v>58.483</v>
      </c>
      <c r="D38" s="60">
        <v>10129</v>
      </c>
      <c r="E38" s="46"/>
      <c r="F38" s="46"/>
      <c r="G38" s="46"/>
      <c r="H38" s="46"/>
      <c r="I38" s="46"/>
      <c r="J38" s="46"/>
      <c r="K38" s="46"/>
      <c r="L38" s="46"/>
    </row>
    <row r="39" spans="1:12" s="58" customFormat="1" ht="51.75">
      <c r="A39" s="26" t="s">
        <v>80</v>
      </c>
      <c r="B39" s="27" t="s">
        <v>213</v>
      </c>
      <c r="C39" s="60">
        <f aca="true" t="shared" si="1" ref="C39:L39">SUM(C40:C65)</f>
        <v>7054.657000000002</v>
      </c>
      <c r="D39" s="60">
        <f t="shared" si="1"/>
        <v>1004078</v>
      </c>
      <c r="E39" s="60">
        <f t="shared" si="1"/>
        <v>134953.43500000003</v>
      </c>
      <c r="F39" s="60">
        <f t="shared" si="1"/>
        <v>0</v>
      </c>
      <c r="G39" s="60">
        <f t="shared" si="1"/>
        <v>0</v>
      </c>
      <c r="H39" s="60">
        <f t="shared" si="1"/>
        <v>1.29</v>
      </c>
      <c r="I39" s="60">
        <f t="shared" si="1"/>
        <v>47</v>
      </c>
      <c r="J39" s="60">
        <f t="shared" si="1"/>
        <v>11.916</v>
      </c>
      <c r="K39" s="60">
        <f t="shared" si="1"/>
        <v>0</v>
      </c>
      <c r="L39" s="60">
        <f t="shared" si="1"/>
        <v>0</v>
      </c>
    </row>
    <row r="40" spans="1:12" s="58" customFormat="1" ht="51.75">
      <c r="A40" s="26"/>
      <c r="B40" s="27" t="s">
        <v>391</v>
      </c>
      <c r="C40" s="60">
        <v>225.22</v>
      </c>
      <c r="D40" s="60">
        <v>44474</v>
      </c>
      <c r="E40" s="60">
        <v>2990.66</v>
      </c>
      <c r="F40" s="60"/>
      <c r="G40" s="60"/>
      <c r="H40" s="60"/>
      <c r="I40" s="60"/>
      <c r="J40" s="60"/>
      <c r="K40" s="60"/>
      <c r="L40" s="60"/>
    </row>
    <row r="41" spans="1:12" s="58" customFormat="1" ht="51.75">
      <c r="A41" s="26"/>
      <c r="B41" s="27" t="s">
        <v>392</v>
      </c>
      <c r="C41" s="60">
        <v>130.61</v>
      </c>
      <c r="D41" s="60">
        <v>55547</v>
      </c>
      <c r="E41" s="60">
        <v>7566.35</v>
      </c>
      <c r="F41" s="60"/>
      <c r="G41" s="60"/>
      <c r="H41" s="60"/>
      <c r="I41" s="60"/>
      <c r="J41" s="60"/>
      <c r="K41" s="60"/>
      <c r="L41" s="60"/>
    </row>
    <row r="42" spans="1:12" s="58" customFormat="1" ht="51.75">
      <c r="A42" s="26"/>
      <c r="B42" s="27" t="s">
        <v>393</v>
      </c>
      <c r="C42" s="60">
        <v>365.37</v>
      </c>
      <c r="D42" s="60">
        <v>67283</v>
      </c>
      <c r="E42" s="60">
        <v>10942.55</v>
      </c>
      <c r="F42" s="60"/>
      <c r="G42" s="60"/>
      <c r="H42" s="60"/>
      <c r="I42" s="60"/>
      <c r="J42" s="60"/>
      <c r="K42" s="60"/>
      <c r="L42" s="60"/>
    </row>
    <row r="43" spans="1:12" s="58" customFormat="1" ht="51.75">
      <c r="A43" s="26"/>
      <c r="B43" s="27" t="s">
        <v>394</v>
      </c>
      <c r="C43" s="60">
        <v>253.47</v>
      </c>
      <c r="D43" s="60">
        <v>49673</v>
      </c>
      <c r="E43" s="60">
        <v>9309.43</v>
      </c>
      <c r="F43" s="60"/>
      <c r="G43" s="60"/>
      <c r="H43" s="60"/>
      <c r="I43" s="60"/>
      <c r="J43" s="60"/>
      <c r="K43" s="60"/>
      <c r="L43" s="60"/>
    </row>
    <row r="44" spans="1:12" s="58" customFormat="1" ht="51.75">
      <c r="A44" s="26"/>
      <c r="B44" s="27" t="s">
        <v>395</v>
      </c>
      <c r="C44" s="60">
        <v>143.17</v>
      </c>
      <c r="D44" s="60">
        <v>32149</v>
      </c>
      <c r="E44" s="60">
        <v>4820.31</v>
      </c>
      <c r="F44" s="60"/>
      <c r="G44" s="60"/>
      <c r="H44" s="60"/>
      <c r="I44" s="60"/>
      <c r="J44" s="60"/>
      <c r="K44" s="60"/>
      <c r="L44" s="60"/>
    </row>
    <row r="45" spans="1:12" s="58" customFormat="1" ht="51.75">
      <c r="A45" s="26"/>
      <c r="B45" s="27" t="s">
        <v>396</v>
      </c>
      <c r="C45" s="60">
        <v>207.53</v>
      </c>
      <c r="D45" s="60">
        <v>48657</v>
      </c>
      <c r="E45" s="60">
        <v>8080.73</v>
      </c>
      <c r="F45" s="60"/>
      <c r="G45" s="60"/>
      <c r="H45" s="60"/>
      <c r="I45" s="60"/>
      <c r="J45" s="60"/>
      <c r="K45" s="60"/>
      <c r="L45" s="60"/>
    </row>
    <row r="46" spans="1:12" s="58" customFormat="1" ht="51.75">
      <c r="A46" s="26"/>
      <c r="B46" s="27" t="s">
        <v>428</v>
      </c>
      <c r="C46" s="60">
        <v>82</v>
      </c>
      <c r="D46" s="60">
        <v>64642</v>
      </c>
      <c r="E46" s="60">
        <v>4492.63</v>
      </c>
      <c r="F46" s="60"/>
      <c r="G46" s="60"/>
      <c r="H46" s="60"/>
      <c r="I46" s="60"/>
      <c r="J46" s="60"/>
      <c r="K46" s="60"/>
      <c r="L46" s="60"/>
    </row>
    <row r="47" spans="1:12" s="58" customFormat="1" ht="51.75">
      <c r="A47" s="26"/>
      <c r="B47" s="27" t="s">
        <v>397</v>
      </c>
      <c r="C47" s="60">
        <v>218.46</v>
      </c>
      <c r="D47" s="60">
        <v>57078</v>
      </c>
      <c r="E47" s="60">
        <v>4957.84</v>
      </c>
      <c r="F47" s="60"/>
      <c r="G47" s="60"/>
      <c r="H47" s="60"/>
      <c r="I47" s="60"/>
      <c r="J47" s="60"/>
      <c r="K47" s="60"/>
      <c r="L47" s="60"/>
    </row>
    <row r="48" spans="1:12" s="58" customFormat="1" ht="51.75">
      <c r="A48" s="26"/>
      <c r="B48" s="27" t="s">
        <v>45</v>
      </c>
      <c r="C48" s="60">
        <v>299.62</v>
      </c>
      <c r="D48" s="60">
        <v>49979</v>
      </c>
      <c r="E48" s="60">
        <v>9814.25</v>
      </c>
      <c r="F48" s="60"/>
      <c r="G48" s="60"/>
      <c r="H48" s="60"/>
      <c r="I48" s="60"/>
      <c r="J48" s="60"/>
      <c r="K48" s="60"/>
      <c r="L48" s="60"/>
    </row>
    <row r="49" spans="1:12" s="58" customFormat="1" ht="69">
      <c r="A49" s="26"/>
      <c r="B49" s="27" t="s">
        <v>355</v>
      </c>
      <c r="C49" s="60">
        <v>329.15</v>
      </c>
      <c r="D49" s="60">
        <v>60759</v>
      </c>
      <c r="E49" s="60">
        <v>10130.36</v>
      </c>
      <c r="F49" s="60"/>
      <c r="G49" s="60"/>
      <c r="H49" s="60"/>
      <c r="I49" s="60"/>
      <c r="J49" s="60"/>
      <c r="K49" s="60"/>
      <c r="L49" s="60"/>
    </row>
    <row r="50" spans="1:12" s="58" customFormat="1" ht="69">
      <c r="A50" s="26"/>
      <c r="B50" s="27" t="s">
        <v>344</v>
      </c>
      <c r="C50" s="60">
        <v>151.68</v>
      </c>
      <c r="D50" s="60">
        <v>7227</v>
      </c>
      <c r="E50" s="60">
        <v>649.5</v>
      </c>
      <c r="F50" s="60"/>
      <c r="G50" s="60"/>
      <c r="H50" s="60"/>
      <c r="I50" s="60"/>
      <c r="J50" s="60"/>
      <c r="K50" s="60"/>
      <c r="L50" s="60"/>
    </row>
    <row r="51" spans="1:12" s="58" customFormat="1" ht="69">
      <c r="A51" s="26"/>
      <c r="B51" s="27" t="s">
        <v>345</v>
      </c>
      <c r="C51" s="60">
        <v>292.23</v>
      </c>
      <c r="D51" s="60">
        <v>18437</v>
      </c>
      <c r="E51" s="60">
        <v>871.23</v>
      </c>
      <c r="F51" s="60"/>
      <c r="G51" s="60"/>
      <c r="H51" s="60"/>
      <c r="I51" s="60"/>
      <c r="J51" s="60"/>
      <c r="K51" s="60"/>
      <c r="L51" s="60"/>
    </row>
    <row r="52" spans="1:12" s="58" customFormat="1" ht="69">
      <c r="A52" s="26"/>
      <c r="B52" s="27" t="s">
        <v>346</v>
      </c>
      <c r="C52" s="60">
        <v>465.23</v>
      </c>
      <c r="D52" s="60">
        <v>33309</v>
      </c>
      <c r="E52" s="60">
        <v>7410.21</v>
      </c>
      <c r="F52" s="60"/>
      <c r="G52" s="60"/>
      <c r="H52" s="60"/>
      <c r="I52" s="60"/>
      <c r="J52" s="60"/>
      <c r="K52" s="60"/>
      <c r="L52" s="60"/>
    </row>
    <row r="53" spans="1:12" s="58" customFormat="1" ht="69">
      <c r="A53" s="26"/>
      <c r="B53" s="27" t="s">
        <v>347</v>
      </c>
      <c r="C53" s="60">
        <v>242.47</v>
      </c>
      <c r="D53" s="60">
        <v>31503</v>
      </c>
      <c r="E53" s="60">
        <v>2364.01</v>
      </c>
      <c r="F53" s="60"/>
      <c r="G53" s="60"/>
      <c r="H53" s="60"/>
      <c r="I53" s="60"/>
      <c r="J53" s="60"/>
      <c r="K53" s="60"/>
      <c r="L53" s="60"/>
    </row>
    <row r="54" spans="1:12" s="58" customFormat="1" ht="51.75">
      <c r="A54" s="26"/>
      <c r="B54" s="27" t="s">
        <v>348</v>
      </c>
      <c r="C54" s="60">
        <v>1188.79</v>
      </c>
      <c r="D54" s="60">
        <v>74063</v>
      </c>
      <c r="E54" s="60">
        <v>13637.47</v>
      </c>
      <c r="F54" s="60"/>
      <c r="G54" s="60"/>
      <c r="H54" s="60"/>
      <c r="I54" s="60"/>
      <c r="J54" s="60"/>
      <c r="K54" s="60"/>
      <c r="L54" s="60"/>
    </row>
    <row r="55" spans="1:12" s="58" customFormat="1" ht="51.75">
      <c r="A55" s="26"/>
      <c r="B55" s="27" t="s">
        <v>349</v>
      </c>
      <c r="C55" s="60">
        <v>268.56</v>
      </c>
      <c r="D55" s="60">
        <v>58268</v>
      </c>
      <c r="E55" s="60">
        <v>6960.24</v>
      </c>
      <c r="F55" s="60"/>
      <c r="G55" s="60"/>
      <c r="H55" s="60"/>
      <c r="I55" s="60"/>
      <c r="J55" s="60"/>
      <c r="K55" s="60"/>
      <c r="L55" s="60"/>
    </row>
    <row r="56" spans="1:12" s="58" customFormat="1" ht="69">
      <c r="A56" s="26"/>
      <c r="B56" s="27" t="s">
        <v>350</v>
      </c>
      <c r="C56" s="60">
        <v>161.29</v>
      </c>
      <c r="D56" s="60">
        <v>17736</v>
      </c>
      <c r="E56" s="60">
        <v>1499.33</v>
      </c>
      <c r="F56" s="60"/>
      <c r="G56" s="60"/>
      <c r="H56" s="60"/>
      <c r="I56" s="60"/>
      <c r="J56" s="60"/>
      <c r="K56" s="60"/>
      <c r="L56" s="60"/>
    </row>
    <row r="57" spans="1:12" s="58" customFormat="1" ht="69">
      <c r="A57" s="26"/>
      <c r="B57" s="27" t="s">
        <v>351</v>
      </c>
      <c r="C57" s="60">
        <v>439.6</v>
      </c>
      <c r="D57" s="60">
        <v>28030</v>
      </c>
      <c r="E57" s="60">
        <v>6957.765</v>
      </c>
      <c r="F57" s="60"/>
      <c r="G57" s="60"/>
      <c r="H57" s="60"/>
      <c r="I57" s="60"/>
      <c r="J57" s="60"/>
      <c r="K57" s="60"/>
      <c r="L57" s="60"/>
    </row>
    <row r="58" spans="1:12" s="58" customFormat="1" ht="69">
      <c r="A58" s="26"/>
      <c r="B58" s="27" t="s">
        <v>352</v>
      </c>
      <c r="C58" s="60">
        <v>484.23</v>
      </c>
      <c r="D58" s="60">
        <v>50142</v>
      </c>
      <c r="E58" s="60">
        <v>7425.8</v>
      </c>
      <c r="F58" s="60"/>
      <c r="G58" s="60"/>
      <c r="H58" s="60"/>
      <c r="I58" s="60"/>
      <c r="J58" s="60"/>
      <c r="K58" s="60"/>
      <c r="L58" s="60"/>
    </row>
    <row r="59" spans="1:12" s="58" customFormat="1" ht="69">
      <c r="A59" s="26"/>
      <c r="B59" s="27" t="s">
        <v>353</v>
      </c>
      <c r="C59" s="60">
        <v>380.26</v>
      </c>
      <c r="D59" s="60">
        <v>87115</v>
      </c>
      <c r="E59" s="60">
        <v>9551.63</v>
      </c>
      <c r="F59" s="60"/>
      <c r="G59" s="60"/>
      <c r="H59" s="60"/>
      <c r="I59" s="60"/>
      <c r="J59" s="60"/>
      <c r="K59" s="60"/>
      <c r="L59" s="60"/>
    </row>
    <row r="60" spans="1:12" s="58" customFormat="1" ht="69">
      <c r="A60" s="26"/>
      <c r="B60" s="27" t="s">
        <v>354</v>
      </c>
      <c r="C60" s="60">
        <v>338.607</v>
      </c>
      <c r="D60" s="60">
        <v>19876</v>
      </c>
      <c r="E60" s="60">
        <v>3696.14</v>
      </c>
      <c r="F60" s="60"/>
      <c r="G60" s="60"/>
      <c r="H60" s="60"/>
      <c r="I60" s="60"/>
      <c r="J60" s="60"/>
      <c r="K60" s="60"/>
      <c r="L60" s="60"/>
    </row>
    <row r="61" spans="1:12" s="58" customFormat="1" ht="17.25" hidden="1">
      <c r="A61" s="26"/>
      <c r="B61" s="27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2" s="58" customFormat="1" ht="20.25" customHeight="1">
      <c r="A62" s="26"/>
      <c r="B62" s="27" t="s">
        <v>46</v>
      </c>
      <c r="C62" s="60">
        <v>53.77</v>
      </c>
      <c r="D62" s="60">
        <v>10748</v>
      </c>
      <c r="E62" s="60"/>
      <c r="F62" s="60"/>
      <c r="G62" s="60"/>
      <c r="H62" s="60"/>
      <c r="I62" s="60"/>
      <c r="J62" s="60"/>
      <c r="K62" s="60"/>
      <c r="L62" s="60"/>
    </row>
    <row r="63" spans="1:12" s="58" customFormat="1" ht="17.25">
      <c r="A63" s="26"/>
      <c r="B63" s="27" t="s">
        <v>161</v>
      </c>
      <c r="C63" s="60">
        <v>53.77</v>
      </c>
      <c r="D63" s="60">
        <v>10748</v>
      </c>
      <c r="E63" s="60"/>
      <c r="F63" s="60"/>
      <c r="G63" s="60"/>
      <c r="H63" s="60"/>
      <c r="I63" s="60"/>
      <c r="J63" s="60"/>
      <c r="K63" s="60"/>
      <c r="L63" s="60"/>
    </row>
    <row r="64" spans="1:12" s="58" customFormat="1" ht="51.75">
      <c r="A64" s="26"/>
      <c r="B64" s="13" t="s">
        <v>222</v>
      </c>
      <c r="C64" s="60">
        <v>53.77</v>
      </c>
      <c r="D64" s="60">
        <v>10748</v>
      </c>
      <c r="E64" s="60">
        <v>315.7</v>
      </c>
      <c r="F64" s="60"/>
      <c r="G64" s="60"/>
      <c r="H64" s="60"/>
      <c r="I64" s="60"/>
      <c r="J64" s="60"/>
      <c r="K64" s="60"/>
      <c r="L64" s="60"/>
    </row>
    <row r="65" spans="1:12" s="58" customFormat="1" ht="34.5">
      <c r="A65" s="26"/>
      <c r="B65" s="27" t="s">
        <v>447</v>
      </c>
      <c r="C65" s="60">
        <v>225.8</v>
      </c>
      <c r="D65" s="60">
        <v>15887</v>
      </c>
      <c r="E65" s="60">
        <v>509.3</v>
      </c>
      <c r="F65" s="60"/>
      <c r="G65" s="60"/>
      <c r="H65" s="60">
        <v>1.29</v>
      </c>
      <c r="I65" s="60">
        <v>47</v>
      </c>
      <c r="J65" s="60">
        <v>11.916</v>
      </c>
      <c r="K65" s="60"/>
      <c r="L65" s="60"/>
    </row>
    <row r="66" spans="1:12" s="58" customFormat="1" ht="34.5">
      <c r="A66" s="26" t="s">
        <v>168</v>
      </c>
      <c r="B66" s="47" t="s">
        <v>214</v>
      </c>
      <c r="C66" s="60">
        <f>SUM(C67:C69)</f>
        <v>3344.841</v>
      </c>
      <c r="D66" s="60">
        <f>SUM(D67:D69)</f>
        <v>593183.5</v>
      </c>
      <c r="E66" s="60">
        <f>SUM(E67:E69)</f>
        <v>104171.89</v>
      </c>
      <c r="F66" s="60">
        <f>SUM(F67:F69)</f>
        <v>75032</v>
      </c>
      <c r="G66" s="60">
        <f>SUM(G67:G69)</f>
        <v>0</v>
      </c>
      <c r="H66" s="60">
        <f>SUM(H67:H74)</f>
        <v>919.092</v>
      </c>
      <c r="I66" s="60">
        <f>SUM(I67:I74)</f>
        <v>379323</v>
      </c>
      <c r="J66" s="60">
        <f>SUM(J67:J74)</f>
        <v>5628.617</v>
      </c>
      <c r="K66" s="60">
        <f>SUM(K67:K74)</f>
        <v>3370</v>
      </c>
      <c r="L66" s="60">
        <f>SUM(L67:L74)</f>
        <v>0</v>
      </c>
    </row>
    <row r="67" spans="1:12" s="58" customFormat="1" ht="51.75">
      <c r="A67" s="26"/>
      <c r="B67" s="27" t="s">
        <v>47</v>
      </c>
      <c r="C67" s="60">
        <v>3244.1</v>
      </c>
      <c r="D67" s="60">
        <v>572235</v>
      </c>
      <c r="E67" s="60">
        <v>102186</v>
      </c>
      <c r="F67" s="60">
        <v>75032</v>
      </c>
      <c r="G67" s="60"/>
      <c r="H67" s="60">
        <v>20.3</v>
      </c>
      <c r="I67" s="60">
        <v>6200</v>
      </c>
      <c r="J67" s="60">
        <v>299</v>
      </c>
      <c r="K67" s="60">
        <v>3370</v>
      </c>
      <c r="L67" s="60"/>
    </row>
    <row r="68" spans="1:12" s="58" customFormat="1" ht="69">
      <c r="A68" s="26"/>
      <c r="B68" s="27" t="s">
        <v>249</v>
      </c>
      <c r="C68" s="27"/>
      <c r="D68" s="27"/>
      <c r="E68" s="27"/>
      <c r="F68" s="60"/>
      <c r="G68" s="60"/>
      <c r="H68" s="60">
        <v>785.83</v>
      </c>
      <c r="I68" s="60">
        <v>345123</v>
      </c>
      <c r="J68" s="60">
        <v>3253.03</v>
      </c>
      <c r="K68" s="60"/>
      <c r="L68" s="60"/>
    </row>
    <row r="69" spans="1:12" s="58" customFormat="1" ht="51.75">
      <c r="A69" s="26"/>
      <c r="B69" s="32" t="s">
        <v>48</v>
      </c>
      <c r="C69" s="60">
        <v>100.741</v>
      </c>
      <c r="D69" s="60">
        <v>20948.5</v>
      </c>
      <c r="E69" s="60">
        <v>1985.89</v>
      </c>
      <c r="F69" s="60"/>
      <c r="G69" s="60"/>
      <c r="H69" s="60">
        <v>112.962</v>
      </c>
      <c r="I69" s="60">
        <v>28000</v>
      </c>
      <c r="J69" s="60">
        <v>2076.587</v>
      </c>
      <c r="K69" s="60"/>
      <c r="L69" s="60"/>
    </row>
    <row r="70" spans="1:12" s="58" customFormat="1" ht="51.75">
      <c r="A70" s="26" t="s">
        <v>72</v>
      </c>
      <c r="B70" s="32" t="s">
        <v>334</v>
      </c>
      <c r="C70" s="60"/>
      <c r="D70" s="60">
        <v>3472</v>
      </c>
      <c r="E70" s="60">
        <v>924</v>
      </c>
      <c r="F70" s="60"/>
      <c r="G70" s="60"/>
      <c r="H70" s="60"/>
      <c r="I70" s="60"/>
      <c r="J70" s="60"/>
      <c r="K70" s="60"/>
      <c r="L70" s="60"/>
    </row>
    <row r="71" spans="1:12" s="58" customFormat="1" ht="17.25">
      <c r="A71" s="35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:12" s="58" customFormat="1" ht="17.25">
      <c r="A72" s="35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2" s="58" customFormat="1" ht="18">
      <c r="A73" s="51"/>
      <c r="B73" s="52" t="s">
        <v>182</v>
      </c>
      <c r="C73" s="53"/>
      <c r="D73" s="53"/>
      <c r="E73" s="53"/>
      <c r="F73" s="53"/>
      <c r="G73" s="53"/>
      <c r="H73" s="53"/>
      <c r="I73" s="53"/>
      <c r="J73" s="53" t="s">
        <v>452</v>
      </c>
      <c r="K73" s="53"/>
      <c r="L73" s="7"/>
    </row>
    <row r="74" spans="1:12" s="58" customFormat="1" ht="18">
      <c r="A74" s="51"/>
      <c r="C74" s="53"/>
      <c r="D74" s="53"/>
      <c r="E74" s="53"/>
      <c r="F74" s="53"/>
      <c r="G74" s="53"/>
      <c r="H74" s="53"/>
      <c r="I74" s="53"/>
      <c r="J74" s="53"/>
      <c r="K74" s="53"/>
      <c r="L74" s="7"/>
    </row>
  </sheetData>
  <mergeCells count="9">
    <mergeCell ref="C28:I29"/>
    <mergeCell ref="D27:F27"/>
    <mergeCell ref="J24:L25"/>
    <mergeCell ref="K27:L27"/>
    <mergeCell ref="H30:L30"/>
    <mergeCell ref="A31:A33"/>
    <mergeCell ref="C31:G31"/>
    <mergeCell ref="H31:L31"/>
    <mergeCell ref="B31:B33"/>
  </mergeCells>
  <printOptions/>
  <pageMargins left="0.7874015748031497" right="0.3937007874015748" top="0.5118110236220472" bottom="0.29" header="0.5118110236220472" footer="0.2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">
      <pane xSplit="2" ySplit="11" topLeftCell="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4" sqref="J4"/>
    </sheetView>
  </sheetViews>
  <sheetFormatPr defaultColWidth="9.00390625" defaultRowHeight="12.75"/>
  <cols>
    <col min="1" max="1" width="9.875" style="5" customWidth="1"/>
    <col min="2" max="2" width="35.125" style="6" customWidth="1"/>
    <col min="3" max="3" width="12.375" style="7" customWidth="1"/>
    <col min="4" max="4" width="15.125" style="7" customWidth="1"/>
    <col min="5" max="5" width="15.75390625" style="7" customWidth="1"/>
    <col min="6" max="6" width="13.875" style="7" customWidth="1"/>
    <col min="7" max="7" width="9.875" style="7" customWidth="1"/>
    <col min="8" max="8" width="10.625" style="7" customWidth="1"/>
    <col min="9" max="9" width="13.875" style="7" customWidth="1"/>
    <col min="10" max="11" width="14.00390625" style="7" customWidth="1"/>
    <col min="12" max="12" width="9.875" style="7" customWidth="1"/>
  </cols>
  <sheetData>
    <row r="1" spans="1:12" ht="18">
      <c r="A1" s="5" t="s">
        <v>230</v>
      </c>
      <c r="B1" s="52"/>
      <c r="J1" s="53" t="s">
        <v>41</v>
      </c>
      <c r="K1" s="53"/>
      <c r="L1" s="50"/>
    </row>
    <row r="2" spans="10:12" ht="2.25" customHeight="1">
      <c r="J2" s="106" t="s">
        <v>174</v>
      </c>
      <c r="K2" s="107"/>
      <c r="L2" s="107"/>
    </row>
    <row r="3" spans="10:12" ht="17.25">
      <c r="J3" s="107"/>
      <c r="K3" s="107"/>
      <c r="L3" s="107"/>
    </row>
    <row r="4" spans="2:12" ht="18">
      <c r="B4" s="42"/>
      <c r="J4" s="53" t="s">
        <v>474</v>
      </c>
      <c r="K4" s="53"/>
      <c r="L4" s="50"/>
    </row>
    <row r="5" spans="2:12" ht="17.25">
      <c r="B5" s="42"/>
      <c r="F5" s="7" t="s">
        <v>175</v>
      </c>
      <c r="K5" s="129"/>
      <c r="L5" s="129"/>
    </row>
    <row r="6" spans="2:10" ht="39.75" customHeight="1">
      <c r="B6" s="42"/>
      <c r="C6" s="109" t="s">
        <v>461</v>
      </c>
      <c r="D6" s="110"/>
      <c r="E6" s="110"/>
      <c r="F6" s="110"/>
      <c r="G6" s="110"/>
      <c r="H6" s="110"/>
      <c r="I6" s="110"/>
      <c r="J6" s="6"/>
    </row>
    <row r="7" spans="2:8" ht="17.25">
      <c r="B7" s="42"/>
      <c r="D7" s="130"/>
      <c r="E7" s="130"/>
      <c r="F7" s="130"/>
      <c r="G7" s="130"/>
      <c r="H7" s="130"/>
    </row>
    <row r="8" spans="2:12" ht="17.25" hidden="1">
      <c r="B8" s="42"/>
      <c r="H8" s="108" t="s">
        <v>176</v>
      </c>
      <c r="I8" s="108"/>
      <c r="J8" s="108"/>
      <c r="K8" s="108"/>
      <c r="L8" s="108"/>
    </row>
    <row r="9" spans="1:12" ht="17.25">
      <c r="A9" s="112" t="s">
        <v>75</v>
      </c>
      <c r="B9" s="115" t="s">
        <v>82</v>
      </c>
      <c r="C9" s="118" t="s">
        <v>76</v>
      </c>
      <c r="D9" s="119"/>
      <c r="E9" s="119"/>
      <c r="F9" s="119"/>
      <c r="G9" s="120"/>
      <c r="H9" s="118" t="s">
        <v>77</v>
      </c>
      <c r="I9" s="119"/>
      <c r="J9" s="119"/>
      <c r="K9" s="119"/>
      <c r="L9" s="120"/>
    </row>
    <row r="10" spans="1:12" ht="69">
      <c r="A10" s="113"/>
      <c r="B10" s="125"/>
      <c r="C10" s="11" t="s">
        <v>170</v>
      </c>
      <c r="D10" s="11" t="s">
        <v>171</v>
      </c>
      <c r="E10" s="11" t="s">
        <v>221</v>
      </c>
      <c r="F10" s="11" t="s">
        <v>251</v>
      </c>
      <c r="G10" s="11" t="s">
        <v>81</v>
      </c>
      <c r="H10" s="11" t="s">
        <v>2</v>
      </c>
      <c r="I10" s="11" t="s">
        <v>172</v>
      </c>
      <c r="J10" s="11" t="s">
        <v>221</v>
      </c>
      <c r="K10" s="11" t="s">
        <v>251</v>
      </c>
      <c r="L10" s="11" t="s">
        <v>81</v>
      </c>
    </row>
    <row r="11" spans="1:12" ht="17.25">
      <c r="A11" s="113"/>
      <c r="B11" s="126"/>
      <c r="C11" s="10" t="s">
        <v>78</v>
      </c>
      <c r="D11" s="10" t="s">
        <v>79</v>
      </c>
      <c r="E11" s="10" t="s">
        <v>83</v>
      </c>
      <c r="F11" s="10" t="s">
        <v>83</v>
      </c>
      <c r="G11" s="10" t="s">
        <v>84</v>
      </c>
      <c r="H11" s="10" t="s">
        <v>78</v>
      </c>
      <c r="I11" s="10" t="s">
        <v>79</v>
      </c>
      <c r="J11" s="10" t="s">
        <v>83</v>
      </c>
      <c r="K11" s="10" t="s">
        <v>83</v>
      </c>
      <c r="L11" s="10" t="s">
        <v>84</v>
      </c>
    </row>
    <row r="12" spans="1:12" ht="31.5">
      <c r="A12" s="96" t="s">
        <v>104</v>
      </c>
      <c r="B12" s="86" t="s">
        <v>95</v>
      </c>
      <c r="C12" s="97">
        <f>SUM(C13:C13)</f>
        <v>552.38</v>
      </c>
      <c r="D12" s="97">
        <f>SUM(D13:D13)</f>
        <v>30000</v>
      </c>
      <c r="E12" s="97">
        <f>SUM(E13:E13)</f>
        <v>3850</v>
      </c>
      <c r="F12" s="97"/>
      <c r="G12" s="97"/>
      <c r="H12" s="97">
        <f>SUM(H13:H13)</f>
        <v>75</v>
      </c>
      <c r="I12" s="97">
        <f>SUM(I13:I13)</f>
        <v>18750</v>
      </c>
      <c r="J12" s="97">
        <f>SUM(J13:J13)</f>
        <v>920.58</v>
      </c>
      <c r="K12" s="98"/>
      <c r="L12" s="98"/>
    </row>
    <row r="13" spans="1:12" ht="18.75">
      <c r="A13" s="96"/>
      <c r="B13" s="86" t="s">
        <v>215</v>
      </c>
      <c r="C13" s="97">
        <v>552.38</v>
      </c>
      <c r="D13" s="97">
        <v>30000</v>
      </c>
      <c r="E13" s="97">
        <v>3850</v>
      </c>
      <c r="F13" s="97"/>
      <c r="G13" s="97"/>
      <c r="H13" s="97">
        <v>75</v>
      </c>
      <c r="I13" s="97">
        <v>18750</v>
      </c>
      <c r="J13" s="97">
        <v>920.58</v>
      </c>
      <c r="K13" s="98"/>
      <c r="L13" s="98"/>
    </row>
    <row r="14" spans="1:12" ht="31.5" hidden="1">
      <c r="A14" s="96"/>
      <c r="B14" s="86" t="s">
        <v>216</v>
      </c>
      <c r="C14" s="98"/>
      <c r="D14" s="99"/>
      <c r="E14" s="99"/>
      <c r="F14" s="98"/>
      <c r="G14" s="98"/>
      <c r="H14" s="99"/>
      <c r="I14" s="99"/>
      <c r="J14" s="99"/>
      <c r="K14" s="98"/>
      <c r="L14" s="98"/>
    </row>
    <row r="15" spans="1:12" ht="31.5">
      <c r="A15" s="96" t="s">
        <v>80</v>
      </c>
      <c r="B15" s="86" t="s">
        <v>216</v>
      </c>
      <c r="C15" s="98">
        <f aca="true" t="shared" si="0" ref="C15:L15">SUM(C16:C49)</f>
        <v>20627.55</v>
      </c>
      <c r="D15" s="98">
        <f t="shared" si="0"/>
        <v>2854147</v>
      </c>
      <c r="E15" s="98">
        <f t="shared" si="0"/>
        <v>313150</v>
      </c>
      <c r="F15" s="98">
        <f t="shared" si="0"/>
        <v>6917</v>
      </c>
      <c r="G15" s="98">
        <f t="shared" si="0"/>
        <v>0</v>
      </c>
      <c r="H15" s="98">
        <f t="shared" si="0"/>
        <v>140.5</v>
      </c>
      <c r="I15" s="98">
        <f t="shared" si="0"/>
        <v>40780</v>
      </c>
      <c r="J15" s="98">
        <f t="shared" si="0"/>
        <v>5004.1</v>
      </c>
      <c r="K15" s="98">
        <f t="shared" si="0"/>
        <v>0</v>
      </c>
      <c r="L15" s="98">
        <f t="shared" si="0"/>
        <v>0</v>
      </c>
    </row>
    <row r="16" spans="1:12" ht="31.5">
      <c r="A16" s="40"/>
      <c r="B16" s="86" t="s">
        <v>398</v>
      </c>
      <c r="C16" s="98">
        <v>283</v>
      </c>
      <c r="D16" s="98">
        <v>99155</v>
      </c>
      <c r="E16" s="98">
        <v>6107</v>
      </c>
      <c r="F16" s="98"/>
      <c r="G16" s="98"/>
      <c r="H16" s="98">
        <v>3.85</v>
      </c>
      <c r="I16" s="98">
        <v>476</v>
      </c>
      <c r="J16" s="98">
        <v>90</v>
      </c>
      <c r="K16" s="98"/>
      <c r="L16" s="98"/>
    </row>
    <row r="17" spans="1:12" ht="31.5">
      <c r="A17" s="40"/>
      <c r="B17" s="86" t="s">
        <v>399</v>
      </c>
      <c r="C17" s="98">
        <v>117</v>
      </c>
      <c r="D17" s="98">
        <v>29000</v>
      </c>
      <c r="E17" s="98">
        <v>3432</v>
      </c>
      <c r="F17" s="98">
        <v>5924</v>
      </c>
      <c r="G17" s="98"/>
      <c r="H17" s="98"/>
      <c r="I17" s="98"/>
      <c r="J17" s="98"/>
      <c r="K17" s="98"/>
      <c r="L17" s="98"/>
    </row>
    <row r="18" spans="1:12" ht="47.25">
      <c r="A18" s="40"/>
      <c r="B18" s="86" t="s">
        <v>400</v>
      </c>
      <c r="C18" s="98">
        <v>135</v>
      </c>
      <c r="D18" s="98">
        <v>58344</v>
      </c>
      <c r="E18" s="98">
        <v>2708</v>
      </c>
      <c r="F18" s="98"/>
      <c r="G18" s="98"/>
      <c r="H18" s="98"/>
      <c r="I18" s="98"/>
      <c r="J18" s="98"/>
      <c r="K18" s="98"/>
      <c r="L18" s="98"/>
    </row>
    <row r="19" spans="1:12" ht="31.5">
      <c r="A19" s="40"/>
      <c r="B19" s="86" t="s">
        <v>401</v>
      </c>
      <c r="C19" s="98">
        <v>128</v>
      </c>
      <c r="D19" s="98">
        <v>62685</v>
      </c>
      <c r="E19" s="98">
        <v>1909</v>
      </c>
      <c r="F19" s="98"/>
      <c r="G19" s="98"/>
      <c r="H19" s="98"/>
      <c r="I19" s="98"/>
      <c r="J19" s="98"/>
      <c r="K19" s="98"/>
      <c r="L19" s="98"/>
    </row>
    <row r="20" spans="1:12" ht="31.5">
      <c r="A20" s="40"/>
      <c r="B20" s="86" t="s">
        <v>402</v>
      </c>
      <c r="C20" s="98">
        <v>192</v>
      </c>
      <c r="D20" s="98">
        <v>48015</v>
      </c>
      <c r="E20" s="98">
        <v>3791</v>
      </c>
      <c r="F20" s="98"/>
      <c r="G20" s="98"/>
      <c r="H20" s="98"/>
      <c r="I20" s="98"/>
      <c r="J20" s="98"/>
      <c r="K20" s="98"/>
      <c r="L20" s="98"/>
    </row>
    <row r="21" spans="1:12" ht="47.25">
      <c r="A21" s="40"/>
      <c r="B21" s="86" t="s">
        <v>403</v>
      </c>
      <c r="C21" s="98">
        <v>283</v>
      </c>
      <c r="D21" s="98">
        <v>110380</v>
      </c>
      <c r="E21" s="98">
        <v>5124</v>
      </c>
      <c r="F21" s="98"/>
      <c r="G21" s="98"/>
      <c r="H21" s="98"/>
      <c r="I21" s="98"/>
      <c r="J21" s="98"/>
      <c r="K21" s="98"/>
      <c r="L21" s="98"/>
    </row>
    <row r="22" spans="1:12" ht="31.5">
      <c r="A22" s="40"/>
      <c r="B22" s="86" t="s">
        <v>404</v>
      </c>
      <c r="C22" s="98">
        <v>364</v>
      </c>
      <c r="D22" s="98">
        <v>81420</v>
      </c>
      <c r="E22" s="98">
        <v>8832</v>
      </c>
      <c r="F22" s="98"/>
      <c r="G22" s="98"/>
      <c r="H22" s="98"/>
      <c r="I22" s="98"/>
      <c r="J22" s="98"/>
      <c r="K22" s="98"/>
      <c r="L22" s="98"/>
    </row>
    <row r="23" spans="1:12" ht="47.25">
      <c r="A23" s="40"/>
      <c r="B23" s="86" t="s">
        <v>405</v>
      </c>
      <c r="C23" s="98">
        <v>397</v>
      </c>
      <c r="D23" s="98">
        <v>57075</v>
      </c>
      <c r="E23" s="98">
        <v>7118</v>
      </c>
      <c r="F23" s="98"/>
      <c r="G23" s="98"/>
      <c r="H23" s="98"/>
      <c r="I23" s="98"/>
      <c r="J23" s="98"/>
      <c r="K23" s="98"/>
      <c r="L23" s="98"/>
    </row>
    <row r="24" spans="1:12" ht="47.25">
      <c r="A24" s="40"/>
      <c r="B24" s="86" t="s">
        <v>406</v>
      </c>
      <c r="C24" s="98">
        <v>184</v>
      </c>
      <c r="D24" s="98">
        <v>74790</v>
      </c>
      <c r="E24" s="98">
        <v>3629</v>
      </c>
      <c r="F24" s="98"/>
      <c r="G24" s="98"/>
      <c r="H24" s="98"/>
      <c r="I24" s="98"/>
      <c r="J24" s="98"/>
      <c r="K24" s="98"/>
      <c r="L24" s="98"/>
    </row>
    <row r="25" spans="1:12" ht="47.25">
      <c r="A25" s="40"/>
      <c r="B25" s="86" t="s">
        <v>407</v>
      </c>
      <c r="C25" s="98">
        <v>446</v>
      </c>
      <c r="D25" s="98">
        <v>66930</v>
      </c>
      <c r="E25" s="98">
        <v>15409</v>
      </c>
      <c r="F25" s="98"/>
      <c r="G25" s="98"/>
      <c r="H25" s="98">
        <v>0.21</v>
      </c>
      <c r="I25" s="98">
        <v>90</v>
      </c>
      <c r="J25" s="98">
        <v>7.6</v>
      </c>
      <c r="K25" s="98"/>
      <c r="L25" s="98"/>
    </row>
    <row r="26" spans="1:12" ht="47.25">
      <c r="A26" s="40"/>
      <c r="B26" s="86" t="s">
        <v>408</v>
      </c>
      <c r="C26" s="98">
        <v>375</v>
      </c>
      <c r="D26" s="98">
        <v>56012</v>
      </c>
      <c r="E26" s="98">
        <v>7752</v>
      </c>
      <c r="F26" s="98"/>
      <c r="G26" s="98"/>
      <c r="H26" s="98"/>
      <c r="I26" s="98"/>
      <c r="J26" s="98"/>
      <c r="K26" s="98"/>
      <c r="L26" s="98"/>
    </row>
    <row r="27" spans="1:12" ht="31.5">
      <c r="A27" s="40"/>
      <c r="B27" s="86" t="s">
        <v>409</v>
      </c>
      <c r="C27" s="98">
        <v>351</v>
      </c>
      <c r="D27" s="98">
        <v>86200</v>
      </c>
      <c r="E27" s="98">
        <v>11648</v>
      </c>
      <c r="F27" s="98"/>
      <c r="G27" s="98"/>
      <c r="H27" s="98"/>
      <c r="I27" s="98"/>
      <c r="J27" s="98"/>
      <c r="K27" s="98"/>
      <c r="L27" s="98"/>
    </row>
    <row r="28" spans="1:12" ht="51.75" customHeight="1">
      <c r="A28" s="40"/>
      <c r="B28" s="86" t="s">
        <v>410</v>
      </c>
      <c r="C28" s="98">
        <v>680</v>
      </c>
      <c r="D28" s="98">
        <v>107524</v>
      </c>
      <c r="E28" s="98">
        <v>28279</v>
      </c>
      <c r="F28" s="98"/>
      <c r="G28" s="98"/>
      <c r="H28" s="98"/>
      <c r="I28" s="98">
        <v>495</v>
      </c>
      <c r="J28" s="98">
        <v>108</v>
      </c>
      <c r="K28" s="98"/>
      <c r="L28" s="98"/>
    </row>
    <row r="29" spans="1:12" ht="47.25">
      <c r="A29" s="40"/>
      <c r="B29" s="86" t="s">
        <v>411</v>
      </c>
      <c r="C29" s="98">
        <v>845</v>
      </c>
      <c r="D29" s="98">
        <v>65406</v>
      </c>
      <c r="E29" s="98">
        <v>24870</v>
      </c>
      <c r="F29" s="98"/>
      <c r="G29" s="98"/>
      <c r="H29" s="98"/>
      <c r="I29" s="98">
        <v>1492</v>
      </c>
      <c r="J29" s="98">
        <v>237</v>
      </c>
      <c r="K29" s="98"/>
      <c r="L29" s="98"/>
    </row>
    <row r="30" spans="1:12" ht="47.25">
      <c r="A30" s="40"/>
      <c r="B30" s="86" t="s">
        <v>412</v>
      </c>
      <c r="C30" s="98">
        <v>441.55</v>
      </c>
      <c r="D30" s="98">
        <v>122192</v>
      </c>
      <c r="E30" s="98">
        <v>13574</v>
      </c>
      <c r="F30" s="98"/>
      <c r="G30" s="98"/>
      <c r="H30" s="98"/>
      <c r="I30" s="98">
        <v>2008</v>
      </c>
      <c r="J30" s="98">
        <v>286</v>
      </c>
      <c r="K30" s="98"/>
      <c r="L30" s="98"/>
    </row>
    <row r="31" spans="1:12" ht="47.25">
      <c r="A31" s="40"/>
      <c r="B31" s="86" t="s">
        <v>29</v>
      </c>
      <c r="C31" s="98">
        <v>866</v>
      </c>
      <c r="D31" s="98">
        <v>69639</v>
      </c>
      <c r="E31" s="98">
        <v>10541</v>
      </c>
      <c r="F31" s="98"/>
      <c r="G31" s="98"/>
      <c r="H31" s="98"/>
      <c r="I31" s="98">
        <v>1980</v>
      </c>
      <c r="J31" s="98">
        <v>753</v>
      </c>
      <c r="K31" s="98"/>
      <c r="L31" s="98"/>
    </row>
    <row r="32" spans="1:12" ht="63">
      <c r="A32" s="40"/>
      <c r="B32" s="86" t="s">
        <v>13</v>
      </c>
      <c r="C32" s="98">
        <v>892.8</v>
      </c>
      <c r="D32" s="98">
        <v>172182</v>
      </c>
      <c r="E32" s="98">
        <v>14051</v>
      </c>
      <c r="F32" s="98"/>
      <c r="G32" s="98"/>
      <c r="H32" s="98">
        <v>6.3</v>
      </c>
      <c r="I32" s="98">
        <v>6859</v>
      </c>
      <c r="J32" s="98">
        <v>229</v>
      </c>
      <c r="K32" s="98"/>
      <c r="L32" s="98"/>
    </row>
    <row r="33" spans="1:12" ht="47.25">
      <c r="A33" s="40"/>
      <c r="B33" s="86" t="s">
        <v>14</v>
      </c>
      <c r="C33" s="98">
        <v>740</v>
      </c>
      <c r="D33" s="98">
        <v>80568</v>
      </c>
      <c r="E33" s="98">
        <v>4942</v>
      </c>
      <c r="F33" s="98"/>
      <c r="G33" s="98"/>
      <c r="H33" s="98"/>
      <c r="I33" s="98"/>
      <c r="J33" s="98"/>
      <c r="K33" s="98"/>
      <c r="L33" s="98"/>
    </row>
    <row r="34" spans="1:12" ht="47.25">
      <c r="A34" s="40"/>
      <c r="B34" s="86" t="s">
        <v>15</v>
      </c>
      <c r="C34" s="98">
        <v>439</v>
      </c>
      <c r="D34" s="98">
        <v>45510</v>
      </c>
      <c r="E34" s="98">
        <v>3614</v>
      </c>
      <c r="F34" s="98"/>
      <c r="G34" s="98"/>
      <c r="H34" s="98"/>
      <c r="I34" s="98"/>
      <c r="J34" s="98"/>
      <c r="K34" s="98"/>
      <c r="L34" s="98"/>
    </row>
    <row r="35" spans="1:12" ht="47.25">
      <c r="A35" s="40"/>
      <c r="B35" s="86" t="s">
        <v>16</v>
      </c>
      <c r="C35" s="98">
        <v>835.9</v>
      </c>
      <c r="D35" s="98">
        <v>28300</v>
      </c>
      <c r="E35" s="98">
        <v>1920</v>
      </c>
      <c r="F35" s="98"/>
      <c r="G35" s="98"/>
      <c r="H35" s="98"/>
      <c r="I35" s="98"/>
      <c r="J35" s="98"/>
      <c r="K35" s="98"/>
      <c r="L35" s="98"/>
    </row>
    <row r="36" spans="1:12" ht="47.25">
      <c r="A36" s="40"/>
      <c r="B36" s="86" t="s">
        <v>17</v>
      </c>
      <c r="C36" s="98">
        <v>1275</v>
      </c>
      <c r="D36" s="98">
        <v>163044</v>
      </c>
      <c r="E36" s="98">
        <v>23587</v>
      </c>
      <c r="F36" s="98"/>
      <c r="G36" s="98"/>
      <c r="H36" s="98">
        <v>2</v>
      </c>
      <c r="I36" s="98">
        <v>1195</v>
      </c>
      <c r="J36" s="98">
        <v>167</v>
      </c>
      <c r="K36" s="98"/>
      <c r="L36" s="98"/>
    </row>
    <row r="37" spans="1:12" ht="47.25">
      <c r="A37" s="40"/>
      <c r="B37" s="86" t="s">
        <v>18</v>
      </c>
      <c r="C37" s="98">
        <v>721</v>
      </c>
      <c r="D37" s="98">
        <v>79572</v>
      </c>
      <c r="E37" s="98">
        <v>4673</v>
      </c>
      <c r="F37" s="98"/>
      <c r="G37" s="98"/>
      <c r="H37" s="98"/>
      <c r="I37" s="98"/>
      <c r="J37" s="98"/>
      <c r="K37" s="98"/>
      <c r="L37" s="98"/>
    </row>
    <row r="38" spans="1:12" ht="31.5">
      <c r="A38" s="40"/>
      <c r="B38" s="86" t="s">
        <v>11</v>
      </c>
      <c r="C38" s="98">
        <v>215</v>
      </c>
      <c r="D38" s="98">
        <v>15000</v>
      </c>
      <c r="E38" s="98">
        <v>1326</v>
      </c>
      <c r="F38" s="98"/>
      <c r="G38" s="98"/>
      <c r="H38" s="98"/>
      <c r="I38" s="98"/>
      <c r="J38" s="98"/>
      <c r="K38" s="98"/>
      <c r="L38" s="98"/>
    </row>
    <row r="39" spans="1:12" ht="63">
      <c r="A39" s="40"/>
      <c r="B39" s="86" t="s">
        <v>19</v>
      </c>
      <c r="C39" s="98">
        <v>2098</v>
      </c>
      <c r="D39" s="98">
        <v>168378</v>
      </c>
      <c r="E39" s="98">
        <v>9661</v>
      </c>
      <c r="F39" s="98"/>
      <c r="G39" s="98"/>
      <c r="H39" s="98"/>
      <c r="I39" s="98"/>
      <c r="J39" s="98"/>
      <c r="K39" s="98"/>
      <c r="L39" s="98"/>
    </row>
    <row r="40" spans="1:12" ht="47.25">
      <c r="A40" s="40"/>
      <c r="B40" s="86" t="s">
        <v>20</v>
      </c>
      <c r="C40" s="98">
        <v>422</v>
      </c>
      <c r="D40" s="98">
        <v>51013</v>
      </c>
      <c r="E40" s="98">
        <v>6415</v>
      </c>
      <c r="F40" s="98">
        <v>993</v>
      </c>
      <c r="G40" s="98"/>
      <c r="H40" s="98"/>
      <c r="I40" s="98"/>
      <c r="J40" s="98"/>
      <c r="K40" s="98"/>
      <c r="L40" s="98"/>
    </row>
    <row r="41" spans="1:12" ht="47.25">
      <c r="A41" s="40"/>
      <c r="B41" s="86" t="s">
        <v>21</v>
      </c>
      <c r="C41" s="98">
        <v>1538.3</v>
      </c>
      <c r="D41" s="98">
        <v>62079</v>
      </c>
      <c r="E41" s="98">
        <v>2821.5</v>
      </c>
      <c r="F41" s="98"/>
      <c r="G41" s="98"/>
      <c r="H41" s="98">
        <v>0.83</v>
      </c>
      <c r="I41" s="98">
        <v>7622</v>
      </c>
      <c r="J41" s="98">
        <v>339</v>
      </c>
      <c r="K41" s="98"/>
      <c r="L41" s="98"/>
    </row>
    <row r="42" spans="1:12" ht="47.25">
      <c r="A42" s="40"/>
      <c r="B42" s="86" t="s">
        <v>22</v>
      </c>
      <c r="C42" s="98">
        <v>534</v>
      </c>
      <c r="D42" s="98">
        <v>58950</v>
      </c>
      <c r="E42" s="98">
        <v>4578</v>
      </c>
      <c r="F42" s="98"/>
      <c r="G42" s="98"/>
      <c r="H42" s="98"/>
      <c r="I42" s="98"/>
      <c r="J42" s="98"/>
      <c r="K42" s="98"/>
      <c r="L42" s="98"/>
    </row>
    <row r="43" spans="1:12" ht="47.25">
      <c r="A43" s="40"/>
      <c r="B43" s="86" t="s">
        <v>23</v>
      </c>
      <c r="C43" s="98">
        <v>659</v>
      </c>
      <c r="D43" s="98">
        <v>151919</v>
      </c>
      <c r="E43" s="98">
        <v>14763</v>
      </c>
      <c r="F43" s="98"/>
      <c r="G43" s="98"/>
      <c r="H43" s="98"/>
      <c r="I43" s="98"/>
      <c r="J43" s="98"/>
      <c r="K43" s="98"/>
      <c r="L43" s="98"/>
    </row>
    <row r="44" spans="1:12" ht="47.25">
      <c r="A44" s="40"/>
      <c r="B44" s="86" t="s">
        <v>24</v>
      </c>
      <c r="C44" s="98">
        <v>692</v>
      </c>
      <c r="D44" s="98">
        <v>41680</v>
      </c>
      <c r="E44" s="98">
        <v>4392</v>
      </c>
      <c r="F44" s="98"/>
      <c r="G44" s="98"/>
      <c r="H44" s="98"/>
      <c r="I44" s="98"/>
      <c r="J44" s="98"/>
      <c r="K44" s="98"/>
      <c r="L44" s="98"/>
    </row>
    <row r="45" spans="1:12" ht="47.25">
      <c r="A45" s="40"/>
      <c r="B45" s="86" t="s">
        <v>25</v>
      </c>
      <c r="C45" s="98">
        <v>754</v>
      </c>
      <c r="D45" s="98">
        <v>101680</v>
      </c>
      <c r="E45" s="98">
        <v>14327</v>
      </c>
      <c r="F45" s="98"/>
      <c r="G45" s="98"/>
      <c r="H45" s="98">
        <v>125</v>
      </c>
      <c r="I45" s="98">
        <v>16284</v>
      </c>
      <c r="J45" s="98">
        <v>2737</v>
      </c>
      <c r="K45" s="98"/>
      <c r="L45" s="98"/>
    </row>
    <row r="46" spans="1:12" ht="63">
      <c r="A46" s="40"/>
      <c r="B46" s="86" t="s">
        <v>26</v>
      </c>
      <c r="C46" s="98">
        <v>742</v>
      </c>
      <c r="D46" s="98">
        <v>147848</v>
      </c>
      <c r="E46" s="98">
        <v>23471</v>
      </c>
      <c r="F46" s="98"/>
      <c r="G46" s="98"/>
      <c r="H46" s="98"/>
      <c r="I46" s="98"/>
      <c r="J46" s="98"/>
      <c r="K46" s="98"/>
      <c r="L46" s="98"/>
    </row>
    <row r="47" spans="1:12" ht="47.25">
      <c r="A47" s="40"/>
      <c r="B47" s="86" t="s">
        <v>27</v>
      </c>
      <c r="C47" s="98">
        <v>897</v>
      </c>
      <c r="D47" s="98">
        <v>141167</v>
      </c>
      <c r="E47" s="98">
        <v>6283</v>
      </c>
      <c r="F47" s="98"/>
      <c r="G47" s="98"/>
      <c r="H47" s="98"/>
      <c r="I47" s="98"/>
      <c r="J47" s="98"/>
      <c r="K47" s="98"/>
      <c r="L47" s="98"/>
    </row>
    <row r="48" spans="1:12" ht="63">
      <c r="A48" s="40"/>
      <c r="B48" s="86" t="s">
        <v>28</v>
      </c>
      <c r="C48" s="98">
        <v>808</v>
      </c>
      <c r="D48" s="98">
        <v>125520</v>
      </c>
      <c r="E48" s="98">
        <v>16302.5</v>
      </c>
      <c r="F48" s="98"/>
      <c r="G48" s="98"/>
      <c r="H48" s="98">
        <v>2.31</v>
      </c>
      <c r="I48" s="98">
        <v>2279</v>
      </c>
      <c r="J48" s="98">
        <v>50.5</v>
      </c>
      <c r="K48" s="98"/>
      <c r="L48" s="98"/>
    </row>
    <row r="49" spans="1:12" ht="31.5">
      <c r="A49" s="40"/>
      <c r="B49" s="86" t="s">
        <v>208</v>
      </c>
      <c r="C49" s="98">
        <v>277</v>
      </c>
      <c r="D49" s="98">
        <v>24970</v>
      </c>
      <c r="E49" s="98">
        <v>1300</v>
      </c>
      <c r="F49" s="98"/>
      <c r="G49" s="98"/>
      <c r="H49" s="98"/>
      <c r="I49" s="98"/>
      <c r="J49" s="98"/>
      <c r="K49" s="98"/>
      <c r="L49" s="98"/>
    </row>
    <row r="50" spans="1:12" ht="31.5">
      <c r="A50" s="96" t="s">
        <v>168</v>
      </c>
      <c r="B50" s="86" t="s">
        <v>217</v>
      </c>
      <c r="C50" s="97">
        <f aca="true" t="shared" si="1" ref="C50:L50">C51+C52+C53+C54+C55</f>
        <v>6213.030000000001</v>
      </c>
      <c r="D50" s="97">
        <f t="shared" si="1"/>
        <v>1253300</v>
      </c>
      <c r="E50" s="97">
        <f t="shared" si="1"/>
        <v>197495.24</v>
      </c>
      <c r="F50" s="97">
        <f t="shared" si="1"/>
        <v>0</v>
      </c>
      <c r="G50" s="97">
        <f t="shared" si="1"/>
        <v>0</v>
      </c>
      <c r="H50" s="97">
        <f t="shared" si="1"/>
        <v>250.26</v>
      </c>
      <c r="I50" s="97">
        <f t="shared" si="1"/>
        <v>75145</v>
      </c>
      <c r="J50" s="97">
        <f t="shared" si="1"/>
        <v>9367.619999999999</v>
      </c>
      <c r="K50" s="97">
        <f t="shared" si="1"/>
        <v>0</v>
      </c>
      <c r="L50" s="97">
        <f t="shared" si="1"/>
        <v>0</v>
      </c>
    </row>
    <row r="51" spans="1:12" ht="31.5">
      <c r="A51" s="40"/>
      <c r="B51" s="86" t="s">
        <v>465</v>
      </c>
      <c r="C51" s="98">
        <v>1618.03</v>
      </c>
      <c r="D51" s="98">
        <v>280100</v>
      </c>
      <c r="E51" s="98">
        <v>51880.95</v>
      </c>
      <c r="F51" s="98"/>
      <c r="G51" s="98"/>
      <c r="H51" s="98"/>
      <c r="I51" s="98"/>
      <c r="J51" s="98"/>
      <c r="K51" s="98"/>
      <c r="L51" s="98"/>
    </row>
    <row r="52" spans="1:12" ht="31.5">
      <c r="A52" s="40"/>
      <c r="B52" s="86" t="s">
        <v>466</v>
      </c>
      <c r="C52" s="97">
        <v>2198.56</v>
      </c>
      <c r="D52" s="97">
        <v>321000</v>
      </c>
      <c r="E52" s="97">
        <v>75047.62</v>
      </c>
      <c r="F52" s="97"/>
      <c r="G52" s="97"/>
      <c r="H52" s="97">
        <v>203.15</v>
      </c>
      <c r="I52" s="97">
        <v>46470</v>
      </c>
      <c r="J52" s="97">
        <v>6993.33</v>
      </c>
      <c r="K52" s="98"/>
      <c r="L52" s="98"/>
    </row>
    <row r="53" spans="1:12" ht="18.75">
      <c r="A53" s="40"/>
      <c r="B53" s="86" t="s">
        <v>12</v>
      </c>
      <c r="C53" s="97">
        <v>1379.71</v>
      </c>
      <c r="D53" s="97">
        <v>435100</v>
      </c>
      <c r="E53" s="97">
        <v>49228.57</v>
      </c>
      <c r="F53" s="97"/>
      <c r="G53" s="97"/>
      <c r="H53" s="97">
        <v>13.11</v>
      </c>
      <c r="I53" s="97">
        <v>14500</v>
      </c>
      <c r="J53" s="97">
        <v>714.29</v>
      </c>
      <c r="K53" s="98"/>
      <c r="L53" s="98"/>
    </row>
    <row r="54" spans="1:12" ht="31.5">
      <c r="A54" s="40"/>
      <c r="B54" s="86" t="s">
        <v>467</v>
      </c>
      <c r="C54" s="97">
        <v>870.72</v>
      </c>
      <c r="D54" s="97">
        <v>160100</v>
      </c>
      <c r="E54" s="97">
        <v>14600</v>
      </c>
      <c r="F54" s="97"/>
      <c r="G54" s="97"/>
      <c r="H54" s="97"/>
      <c r="I54" s="97"/>
      <c r="J54" s="97"/>
      <c r="K54" s="98"/>
      <c r="L54" s="98"/>
    </row>
    <row r="55" spans="1:12" ht="31.5">
      <c r="A55" s="40"/>
      <c r="B55" s="86" t="s">
        <v>468</v>
      </c>
      <c r="C55" s="97">
        <v>146.01</v>
      </c>
      <c r="D55" s="97">
        <v>57000</v>
      </c>
      <c r="E55" s="97">
        <v>6738.1</v>
      </c>
      <c r="F55" s="97"/>
      <c r="G55" s="97"/>
      <c r="H55" s="97">
        <v>34</v>
      </c>
      <c r="I55" s="97">
        <v>14175</v>
      </c>
      <c r="J55" s="97">
        <v>1660</v>
      </c>
      <c r="K55" s="98"/>
      <c r="L55" s="98"/>
    </row>
    <row r="56" spans="1:12" ht="18.75">
      <c r="A56" s="40" t="s">
        <v>472</v>
      </c>
      <c r="B56" s="86" t="s">
        <v>215</v>
      </c>
      <c r="C56" s="97">
        <v>214.5</v>
      </c>
      <c r="D56" s="97">
        <v>13308</v>
      </c>
      <c r="E56" s="97">
        <v>426.72</v>
      </c>
      <c r="F56" s="97"/>
      <c r="G56" s="97"/>
      <c r="H56" s="97"/>
      <c r="I56" s="97"/>
      <c r="J56" s="97"/>
      <c r="K56" s="98"/>
      <c r="L56" s="98"/>
    </row>
    <row r="57" spans="1:12" ht="18.75">
      <c r="A57" s="44"/>
      <c r="B57" s="102"/>
      <c r="C57" s="103"/>
      <c r="D57" s="103"/>
      <c r="E57" s="103"/>
      <c r="F57" s="103"/>
      <c r="G57" s="103"/>
      <c r="H57" s="103"/>
      <c r="I57" s="103"/>
      <c r="J57" s="103"/>
      <c r="K57" s="104"/>
      <c r="L57" s="104"/>
    </row>
    <row r="59" ht="17.25" customHeight="1" hidden="1"/>
    <row r="60" spans="2:10" ht="18">
      <c r="B60" s="52" t="s">
        <v>182</v>
      </c>
      <c r="C60" s="53"/>
      <c r="D60" s="53"/>
      <c r="E60" s="53"/>
      <c r="F60" s="53"/>
      <c r="G60" s="53"/>
      <c r="H60" s="53"/>
      <c r="I60" s="53"/>
      <c r="J60" s="53" t="s">
        <v>452</v>
      </c>
    </row>
  </sheetData>
  <mergeCells count="9">
    <mergeCell ref="J2:L3"/>
    <mergeCell ref="A9:A11"/>
    <mergeCell ref="C9:G9"/>
    <mergeCell ref="H9:L9"/>
    <mergeCell ref="D7:H7"/>
    <mergeCell ref="B9:B11"/>
    <mergeCell ref="H8:L8"/>
    <mergeCell ref="K5:L5"/>
    <mergeCell ref="C6:I6"/>
  </mergeCells>
  <printOptions/>
  <pageMargins left="0.7874015748031497" right="0.3937007874015748" top="0.5118110236220472" bottom="0.2755905511811024" header="0.5118110236220472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оргонизейшен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Шулунова</dc:creator>
  <cp:keywords/>
  <dc:description/>
  <cp:lastModifiedBy>Ткачук С.В.</cp:lastModifiedBy>
  <cp:lastPrinted>2007-01-11T07:26:46Z</cp:lastPrinted>
  <dcterms:created xsi:type="dcterms:W3CDTF">2002-12-27T10:13:05Z</dcterms:created>
  <dcterms:modified xsi:type="dcterms:W3CDTF">2007-01-12T13:27:16Z</dcterms:modified>
  <cp:category/>
  <cp:version/>
  <cp:contentType/>
  <cp:contentStatus/>
</cp:coreProperties>
</file>