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55" windowHeight="6540" tabRatio="602" activeTab="0"/>
  </bookViews>
  <sheets>
    <sheet name="М" sheetId="1" r:id="rId1"/>
    <sheet name="Л" sheetId="2" r:id="rId2"/>
    <sheet name="Х" sheetId="3" r:id="rId3"/>
    <sheet name="О" sheetId="4" r:id="rId4"/>
    <sheet name="Ж" sheetId="5" r:id="rId5"/>
    <sheet name="Ш без селищ" sheetId="6" r:id="rId6"/>
    <sheet name="З" sheetId="7" r:id="rId7"/>
    <sheet name="К" sheetId="8" r:id="rId8"/>
  </sheets>
  <definedNames>
    <definedName name="_xlnm.Print_Titles" localSheetId="4">'Ж'!$9:$10</definedName>
    <definedName name="_xlnm.Print_Titles" localSheetId="6">'З'!$9:$10</definedName>
    <definedName name="_xlnm.Print_Titles" localSheetId="7">'К'!$9:$10</definedName>
    <definedName name="_xlnm.Print_Titles" localSheetId="1">'Л'!$9:$10</definedName>
    <definedName name="_xlnm.Print_Titles" localSheetId="0">'М'!$9:$10</definedName>
    <definedName name="_xlnm.Print_Titles" localSheetId="3">'О'!$9:$10</definedName>
    <definedName name="_xlnm.Print_Titles" localSheetId="2">'Х'!$9:$10</definedName>
    <definedName name="_xlnm.Print_Titles" localSheetId="5">'Ш без селищ'!$9:$10</definedName>
    <definedName name="_xlnm.Print_Area" localSheetId="4">'Ж'!$A$1:$F$56</definedName>
    <definedName name="_xlnm.Print_Area" localSheetId="6">'З'!$A$1:$F$56</definedName>
    <definedName name="_xlnm.Print_Area" localSheetId="7">'К'!$A$1:$F$62</definedName>
    <definedName name="_xlnm.Print_Area" localSheetId="1">'Л'!$A$1:$F$56</definedName>
    <definedName name="_xlnm.Print_Area" localSheetId="0">'М'!$A$1:$F$102</definedName>
    <definedName name="_xlnm.Print_Area" localSheetId="3">'О'!$A$1:$F$58</definedName>
    <definedName name="_xlnm.Print_Area" localSheetId="2">'Х'!$A$1:$F$54</definedName>
    <definedName name="_xlnm.Print_Area" localSheetId="5">'Ш без селищ'!$A$1:$F$61</definedName>
  </definedNames>
  <calcPr fullCalcOnLoad="1"/>
</workbook>
</file>

<file path=xl/sharedStrings.xml><?xml version="1.0" encoding="utf-8"?>
<sst xmlns="http://schemas.openxmlformats.org/spreadsheetml/2006/main" count="465" uniqueCount="142">
  <si>
    <t>Міський бюджет</t>
  </si>
  <si>
    <t>(грн.)</t>
  </si>
  <si>
    <t>Код</t>
  </si>
  <si>
    <t>Доходи</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</si>
  <si>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</si>
  <si>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</si>
  <si>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</si>
  <si>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</si>
  <si>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ринкової вартості</t>
  </si>
  <si>
    <t>Прибутковий податок з громадян</t>
  </si>
  <si>
    <t>Фіксований податок на доходи фізичних осіб від підприємсницької діяльності</t>
  </si>
  <si>
    <t>Податок на прибуток підприємств</t>
  </si>
  <si>
    <t>Податок на прибуток підприємств і організацій, що належать до комунальної власності</t>
  </si>
  <si>
    <t>Податки на власність</t>
  </si>
  <si>
    <t>Податок з власників транспортних засобів та інших самохідних машин і механізмів</t>
  </si>
  <si>
    <t>Збори за спеціальне використання природних ресурсів</t>
  </si>
  <si>
    <t>Плата за землю</t>
  </si>
  <si>
    <t>Внутрішні податки на товари та послуги</t>
  </si>
  <si>
    <t>Плата за ліцензії на певні види господарської діяльності</t>
  </si>
  <si>
    <t>Плата за державну реєстрацію суб''єктів підприємницької діяльності</t>
  </si>
  <si>
    <t xml:space="preserve"> Плата за ліцензії на право роздрібної торгівлі алкогольними напоями та тютюновими виробами</t>
  </si>
  <si>
    <t>Плата за торговий патент на деякі види підприємницької діяльності</t>
  </si>
  <si>
    <t>Плата за придбання торгових патентів пунктами продажу нафтопродуктів (автозаправними станціями, заправними пунктами)</t>
  </si>
  <si>
    <t>Інші податки</t>
  </si>
  <si>
    <t>Місцеві податки і збори</t>
  </si>
  <si>
    <t xml:space="preserve">Єдиний податок для суб’єктів малого підприємництва </t>
  </si>
  <si>
    <t>Неподаткові надходження</t>
  </si>
  <si>
    <t xml:space="preserve">Доходи від власності та підприємницької діяльності </t>
  </si>
  <si>
    <t>Надходження до бюджету сум відсотків банків за користування тимчасово вільними бюджетними коштами</t>
  </si>
  <si>
    <t xml:space="preserve">Інші надходження </t>
  </si>
  <si>
    <t>Аміністративні збори та платежі, доходи від некомерційного та побічного продажу</t>
  </si>
  <si>
    <t>Плата за оренду цілісних майнових комплексів та іншого майна</t>
  </si>
  <si>
    <t>Державне мито</t>
  </si>
  <si>
    <t>Державне мито, пов'язане з видачею та оформленням закордонних паспортів (посвідок) та паспортів громадян України</t>
  </si>
  <si>
    <t>Надходження від штрафів та фінансових санкцій</t>
  </si>
  <si>
    <t>Адміністративні штрафи та інші санкції</t>
  </si>
  <si>
    <t>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</si>
  <si>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позивної давності</t>
  </si>
  <si>
    <t>Інші надходження</t>
  </si>
  <si>
    <t>Надходження коштів з рахунків виборчих фондів</t>
  </si>
  <si>
    <t>Інші надходження до фондів охорони навколишнього природного середовища</t>
  </si>
  <si>
    <t xml:space="preserve"> Власні надходження бюджетних установ і організацій</t>
  </si>
  <si>
    <t>Доходи від операцій з капіталом</t>
  </si>
  <si>
    <t>Надходження від продажу основного капіталу</t>
  </si>
  <si>
    <t>Надходження від віджудження майна, що знаходиться у комунальній власності</t>
  </si>
  <si>
    <t xml:space="preserve">Цільові фонди </t>
  </si>
  <si>
    <t>Збір за забруднення навколишнього природного середовища</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</si>
  <si>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</si>
  <si>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Разом доходів</t>
  </si>
  <si>
    <t>Офіційні трансферти</t>
  </si>
  <si>
    <t>Дотації</t>
  </si>
  <si>
    <t>Субвенції</t>
  </si>
  <si>
    <t>Всього доходів</t>
  </si>
  <si>
    <t>Баланс</t>
  </si>
  <si>
    <t xml:space="preserve">Секретар ради                               </t>
  </si>
  <si>
    <t>Бюджет Ленінського району</t>
  </si>
  <si>
    <t>Плата за користування надрами</t>
  </si>
  <si>
    <t>Податок на промисел</t>
  </si>
  <si>
    <t>Плата за видачу ліцензій та сертифікатів</t>
  </si>
  <si>
    <t>Суми, стягнені з винних осіб, за шкоду, заподіяну підприємству, установі, організації</t>
  </si>
  <si>
    <t>Бюджет Хортицького району</t>
  </si>
  <si>
    <t>Бюджет Орджонікідзевського району</t>
  </si>
  <si>
    <t>Фііксований сільськогосподарський податок</t>
  </si>
  <si>
    <t>Бюджет Жовтневого району</t>
  </si>
  <si>
    <t>Бюджет Шевченківського району</t>
  </si>
  <si>
    <t>Бюджет Заводського району</t>
  </si>
  <si>
    <t>Збір за спеціальне використання водних ресурсів та збір за користування водами для потреб гідроенергетики і водного транспорту</t>
  </si>
  <si>
    <t>Секретар ради</t>
  </si>
  <si>
    <t>Бюджет Комунарського району</t>
  </si>
  <si>
    <t>Фіксований сільськогосподарський податок</t>
  </si>
  <si>
    <t>Суми, стягені з винних осіб за шкоду заподіяну підприємству, установі, організації</t>
  </si>
  <si>
    <t>Нез'ясовані платежі</t>
  </si>
  <si>
    <t>Фінансовий сільсько-господарський податок, нарахований після 1 січня 2001 року</t>
  </si>
  <si>
    <t xml:space="preserve">Плата за утримання дітей у школах-інтернат </t>
  </si>
  <si>
    <t>Адміністративні збори та платежі, доходи від некомерційного та побічного продажу</t>
  </si>
  <si>
    <t>Плата за державну реєстрацію, крім плати за державну реєстрацію субєктів підприємницької діяльності</t>
  </si>
  <si>
    <t xml:space="preserve">Разом </t>
  </si>
  <si>
    <t>З іншої частини бюджету</t>
  </si>
  <si>
    <t>Кошти, одержані із загального фонду бюджету до бюджету розвитку (спеціального фонду)</t>
  </si>
  <si>
    <t xml:space="preserve">             до рішення міської ради</t>
  </si>
  <si>
    <t xml:space="preserve">         до рішення міської ради</t>
  </si>
  <si>
    <t xml:space="preserve">                                                             Додаток 2</t>
  </si>
  <si>
    <t xml:space="preserve">          до рішення міської ради</t>
  </si>
  <si>
    <t xml:space="preserve">     до рішення міської ради</t>
  </si>
  <si>
    <t xml:space="preserve">                                                        Додаток 6</t>
  </si>
  <si>
    <t xml:space="preserve">                                                        Додаток 7</t>
  </si>
  <si>
    <t xml:space="preserve">                                                                Додаток 1</t>
  </si>
  <si>
    <t xml:space="preserve">                                                            Додаток 3</t>
  </si>
  <si>
    <t xml:space="preserve">                                                            Додаток 4</t>
  </si>
  <si>
    <t xml:space="preserve">                                                       Додаток 8</t>
  </si>
  <si>
    <t xml:space="preserve">                                                             Додаток 5</t>
  </si>
  <si>
    <t>Інші дотації</t>
  </si>
  <si>
    <t>Податок з доходів фізичних осіб</t>
  </si>
  <si>
    <t>Доходи від операцій з кредитування та надання гарантій</t>
  </si>
  <si>
    <t xml:space="preserve">Відсотки за користування позиками,які надавалися з місцевих бюджетів </t>
  </si>
  <si>
    <t>Податки, не віднесені до інших категорій</t>
  </si>
  <si>
    <t>Надходження від продажу землі</t>
  </si>
  <si>
    <t>Державне мито, що сплачується за місцем розгляду та оформлення документі, у тому числі за оформлення документів на спадщину і дарування</t>
  </si>
  <si>
    <t>Дивіденди (доход), нараховані на акції (частки, паї) господарських товариств, що є у власності відповідної територіальної громади</t>
  </si>
  <si>
    <t>Надходження від відшкодування втрат сільськогосподарського та лісогосподарського призначення</t>
  </si>
  <si>
    <t>Субвенція з державного бюджету місцевим бюджетам на надання пільг ветеранам війни, ветеранам праці,  які мають особливі трудові заслуги перед Батьківщиною, ветеранам військової служби,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звільненним з військової служби особам, які стали інвалідами під час проходження  військової служби,</t>
  </si>
  <si>
    <t xml:space="preserve">Податки, не віднесені до інших категорій </t>
  </si>
  <si>
    <t>Збір за спеціальне використання природних ресурсів</t>
  </si>
  <si>
    <t xml:space="preserve">Плата за користування надрами місцевого значення </t>
  </si>
  <si>
    <t xml:space="preserve">Частина прибутку (доходу)господарських організацій (які належать до комунальної власності, або у статутних яких є частка комунальної власності), що вилучається до бюджету </t>
  </si>
  <si>
    <t xml:space="preserve">Субвенція з державного бюджету місцевим бюджетам на будівництво і придбання житла військовослужбовцям, особам рядового і начальницького складу, в тому числі звільненим у запас або відставку за станом здоров'я, віком, вислугою років та у зв'язку із скорченням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воєних конфліктів у зарубіжних країнах </t>
  </si>
  <si>
    <t>Субвенція на виконання власних повноважень територіальних громад сіл, селищ, міст та їх об'єднань</t>
  </si>
  <si>
    <t>Додаткова дотація з державного бюджету місцевим бюджетам на забезпечення здійснення видатків на оплату праці працівників бюджетних установ відповідно до встановлених чинним законодавством умов оплати праці та розміру мінімальної заробітної плати, проведення розрахунків за електричну енергію, теплову енергію, водопостачання, водовідведення, природний газ та послуги зв'язку, які споживаються бюджетними установами.</t>
  </si>
  <si>
    <t>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t>
  </si>
  <si>
    <t>Субвенція з державного бюджету місцевим бюджетам на здійснення виплат, передбаченних статтею 57 Закону україни "Про освіту" педагогічним, науково-педагогічним та іншим категоріям працівників навчальних закладів.</t>
  </si>
  <si>
    <t>Субвенція з державного бюджету місцевим бюджетам на соціально-економічний розвиток регіонів, виконання заходів з упередження аварій та запобігання техногенним катастрофам у житлово-комунальному господарстві та на інших аварійних об'єктах комунальної власності і на виконання інвестиційних проектів</t>
  </si>
  <si>
    <t>Інші субвенції</t>
  </si>
  <si>
    <t xml:space="preserve">Збір за використання водних ресурсів </t>
  </si>
  <si>
    <t xml:space="preserve">Плата за видачу ліцензій та сертифікатів </t>
  </si>
  <si>
    <t>Субвенція з державного бюджету місцевому бюджету м.Запоріжжя на будівництво автотранспортної магістралі через річку Дніпро у м.Запоріжжі</t>
  </si>
  <si>
    <t xml:space="preserve">Субвенція з державного бюджету місцевим бюджетам на проведення виборів депутатів місцевих рад  та міських голів </t>
  </si>
  <si>
    <t>Субвенція з державного бюджету міському бюджету міста Запоріжжя на підготовку та проведення експерименту по впровадженню соціальних стандартів.</t>
  </si>
  <si>
    <t>Збір за спеціальне використання лісових ресурсів місцевого значення та користування земельними ділянками лісового фонду</t>
  </si>
  <si>
    <t>Ю.В.Каптюх</t>
  </si>
  <si>
    <t xml:space="preserve">Платежі за користування надрами місцевого значення </t>
  </si>
  <si>
    <t xml:space="preserve">Плата за користування надрами  місцевого значення </t>
  </si>
  <si>
    <t>Субвенція з державного бюджету місцевим бюджетам на збереження історичної забудови міст, об'єктів історикокультурної спадщини, впорядкування історичних населених місць України та соціальний розвиток</t>
  </si>
  <si>
    <t>Сувенція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</si>
  <si>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</si>
  <si>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</si>
  <si>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електроєнергії, природного газу, послуг тепло-водопостачання і водовідведення, квартирної плати, вивезення побутового сміття та рідких нечистот</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</si>
  <si>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</si>
  <si>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Субвенція з державного бюджету місцевим бюджетам на розрахунки щодо погашення заборгованості громадян за житлово-комунальні послуги та енергоносії в рахунок часткової компенсації втрат від знецінення грошових заощаджень</t>
  </si>
  <si>
    <t>Субвенція з державного бюджету місцевим бюджетам на придбання вагонів для комунального електротранспорту (тролейбусів і трамваїв).</t>
  </si>
  <si>
    <t xml:space="preserve">Субвенція з державного бюджету місцевим бюджетам  на погашення заборгованості минулих років з різниці в тарифах на теплову енергію, послуги з водопостачання та водовідведення, що постачалися населення, яка виникла у зв/язку з невідповідністю фактичної вартості теплової енергії, послуг з водопостачання та водовідведення тарифам, що затверджувалися органами державної влади чи органами місцевого самоврядування"  </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</si>
  <si>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</si>
  <si>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 xml:space="preserve">Субвенція з державного бюджету місцевим бюджетам на будівництво газопроводів та газифікацію населених пунктів, у першу чергу сільських </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</si>
  <si>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</si>
  <si>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Додаткова дотація з державного бюджету  місцевим бюджетам</t>
  </si>
  <si>
    <t xml:space="preserve">Додаткова субвенція з державного бюджету місцевим бюджетам на виплату допомого сім'ям з дітьми, малозабезпеченним сім'ям, інвалідам з дитинства, дітям-інвалідам та тимчасової державної допомоги дітям" </t>
  </si>
  <si>
    <t>Додаткова дотація з державного бюджету місцевим бюджетам.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</si>
  <si>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</si>
  <si>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Додаткова субвенція з державного бюджету місцевим бюджетам на виплату допомого сім'ям з дітьми, малозабезпеченним сім'ям, інвалідам з дитинства, дітям-інвалідам та тимчасової державної допомоги дітям </t>
  </si>
  <si>
    <t>Надходження сум кредиторської тп дебіторської заборгованості підприємств, організацій та установ, щодо яких минув строк позивної давності</t>
  </si>
  <si>
    <t xml:space="preserve">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 </t>
  </si>
  <si>
    <t>06.03.2007 № 8</t>
  </si>
  <si>
    <t>06.03.2007 №8</t>
  </si>
</sst>
</file>

<file path=xl/styles.xml><?xml version="1.0" encoding="utf-8"?>
<styleSheet xmlns="http://schemas.openxmlformats.org/spreadsheetml/2006/main">
  <numFmts count="7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00"/>
    <numFmt numFmtId="176" formatCode="#,##0.000"/>
    <numFmt numFmtId="177" formatCode="#,##0.0000"/>
    <numFmt numFmtId="178" formatCode="#,##0.0"/>
    <numFmt numFmtId="179" formatCode="0.0000000"/>
    <numFmt numFmtId="180" formatCode="0.000000"/>
    <numFmt numFmtId="181" formatCode="#,##0\ &quot;к.&quot;;\-#,##0\ &quot;к.&quot;"/>
    <numFmt numFmtId="182" formatCode="#,##0\ &quot;к.&quot;;[Red]\-#,##0\ &quot;к.&quot;"/>
    <numFmt numFmtId="183" formatCode="#,##0.00\ &quot;к.&quot;;\-#,##0.00\ &quot;к.&quot;"/>
    <numFmt numFmtId="184" formatCode="#,##0.00\ &quot;к.&quot;;[Red]\-#,##0.00\ &quot;к.&quot;"/>
    <numFmt numFmtId="185" formatCode="_-* #,##0\ &quot;к.&quot;_-;\-* #,##0\ &quot;к.&quot;_-;_-* &quot;-&quot;\ &quot;к.&quot;_-;_-@_-"/>
    <numFmt numFmtId="186" formatCode="_-* #,##0\ _к_._-;\-* #,##0\ _к_._-;_-* &quot;-&quot;\ _к_._-;_-@_-"/>
    <numFmt numFmtId="187" formatCode="_-* #,##0.00\ &quot;к.&quot;_-;\-* #,##0.00\ &quot;к.&quot;_-;_-* &quot;-&quot;??\ &quot;к.&quot;_-;_-@_-"/>
    <numFmt numFmtId="188" formatCode="_-* #,##0.00\ _к_._-;\-* #,##0.00\ _к_._-;_-* &quot;-&quot;??\ _к_._-;_-@_-"/>
    <numFmt numFmtId="189" formatCode="#,##0\ &quot;р.&quot;;[Red]\-#,##0\ &quot;р.&quot;"/>
    <numFmt numFmtId="190" formatCode="_-* #,##0.00\ _р_._-;\-* #,##0.00\ _р_._-;_-* &quot;-&quot;??\ _р_._-;_-@_-"/>
    <numFmt numFmtId="191" formatCode="#,##0\ &quot;р.&quot;;\-#,##0\ &quot;р.&quot;"/>
    <numFmt numFmtId="192" formatCode="#,##0.00\ &quot;р.&quot;;\-#,##0.00\ &quot;р.&quot;"/>
    <numFmt numFmtId="193" formatCode="#,##0.00\ &quot;р.&quot;;[Red]\-#,##0.00\ &quot;р.&quot;"/>
    <numFmt numFmtId="194" formatCode="_-* #,##0\ &quot;р.&quot;_-;\-* #,##0\ &quot;р.&quot;_-;_-* &quot;-&quot;\ &quot;р.&quot;_-;_-@_-"/>
    <numFmt numFmtId="195" formatCode="_-* #,##0\ _р_._-;\-* #,##0\ _р_._-;_-* &quot;-&quot;\ _р_._-;_-@_-"/>
    <numFmt numFmtId="196" formatCode="_-* #,##0.00\ &quot;р.&quot;_-;\-* #,##0.00\ &quot;р.&quot;_-;_-* &quot;-&quot;??\ &quot;р.&quot;_-;_-@_-"/>
    <numFmt numFmtId="197" formatCode="0.00_)"/>
    <numFmt numFmtId="198" formatCode="0_)"/>
    <numFmt numFmtId="199" formatCode="0.000_)"/>
    <numFmt numFmtId="200" formatCode="0.0000_)"/>
    <numFmt numFmtId="201" formatCode="&quot;$&quot;#,##0_);\(&quot;$&quot;#,##0\)"/>
    <numFmt numFmtId="202" formatCode="&quot;$&quot;#,##0_);[Red]\(&quot;$&quot;#,##0\)"/>
    <numFmt numFmtId="203" formatCode="&quot;$&quot;#,##0.00_);\(&quot;$&quot;#,##0.00\)"/>
    <numFmt numFmtId="204" formatCode="&quot;$&quot;#,##0.00_);[Red]\(&quot;$&quot;#,##0.00\)"/>
    <numFmt numFmtId="205" formatCode="_(&quot;$&quot;* #,##0_);_(&quot;$&quot;* \(#,##0\);_(&quot;$&quot;* &quot;-&quot;_);_(@_)"/>
    <numFmt numFmtId="206" formatCode="_(* #,##0_);_(* \(#,##0\);_(* &quot;-&quot;_);_(@_)"/>
    <numFmt numFmtId="207" formatCode="_(&quot;$&quot;* #,##0.00_);_(&quot;$&quot;* \(#,##0.00\);_(&quot;$&quot;* &quot;-&quot;??_);_(@_)"/>
    <numFmt numFmtId="208" formatCode="_(* #,##0.00_);_(* \(#,##0.00\);_(* &quot;-&quot;??_);_(@_)"/>
    <numFmt numFmtId="209" formatCode="mmmm\ d\,\ yyyy"/>
    <numFmt numFmtId="210" formatCode="&quot;R&quot;\ #,##0;&quot;R&quot;\ \-#,##0"/>
    <numFmt numFmtId="211" formatCode="&quot;R&quot;\ #,##0;[Red]&quot;R&quot;\ \-#,##0"/>
    <numFmt numFmtId="212" formatCode="&quot;R&quot;\ #,##0.00;&quot;R&quot;\ \-#,##0.00"/>
    <numFmt numFmtId="213" formatCode="&quot;R&quot;\ #,##0.00;[Red]&quot;R&quot;\ \-#,##0.00"/>
    <numFmt numFmtId="214" formatCode="_ &quot;R&quot;\ * #,##0_ ;_ &quot;R&quot;\ * \-#,##0_ ;_ &quot;R&quot;\ * &quot;-&quot;_ ;_ @_ "/>
    <numFmt numFmtId="215" formatCode="_ * #,##0_ ;_ * \-#,##0_ ;_ * &quot;-&quot;_ ;_ @_ "/>
    <numFmt numFmtId="216" formatCode="_ &quot;R&quot;\ * #,##0.00_ ;_ &quot;R&quot;\ * \-#,##0.00_ ;_ &quot;R&quot;\ * &quot;-&quot;??_ ;_ @_ "/>
    <numFmt numFmtId="217" formatCode="_ * #,##0.00_ ;_ * \-#,##0.00_ ;_ * &quot;-&quot;??_ ;_ @_ "/>
    <numFmt numFmtId="218" formatCode="0.00000000"/>
    <numFmt numFmtId="219" formatCode="0.0%"/>
    <numFmt numFmtId="220" formatCode="#,##0.0_р_."/>
    <numFmt numFmtId="221" formatCode="#,##0.0_ ;\-#,##0.0\ "/>
    <numFmt numFmtId="222" formatCode="#,##0.00000"/>
    <numFmt numFmtId="223" formatCode="#,##0.000000"/>
    <numFmt numFmtId="224" formatCode="#,##0.0000000"/>
    <numFmt numFmtId="225" formatCode="#,##0.00000000"/>
  </numFmts>
  <fonts count="15">
    <font>
      <sz val="10"/>
      <name val="Arial Cyr"/>
      <family val="0"/>
    </font>
    <font>
      <sz val="12"/>
      <name val="Times New Roman Cyr"/>
      <family val="1"/>
    </font>
    <font>
      <sz val="11"/>
      <name val="Arial Cyr"/>
      <family val="2"/>
    </font>
    <font>
      <b/>
      <sz val="12"/>
      <name val="Arial Cyr"/>
      <family val="2"/>
    </font>
    <font>
      <b/>
      <sz val="10"/>
      <name val="Arial Cyr"/>
      <family val="2"/>
    </font>
    <font>
      <b/>
      <sz val="11"/>
      <name val="Arial Cyr"/>
      <family val="2"/>
    </font>
    <font>
      <b/>
      <sz val="12"/>
      <name val="Arial"/>
      <family val="2"/>
    </font>
    <font>
      <sz val="16"/>
      <name val="Times New Roman CE"/>
      <family val="1"/>
    </font>
    <font>
      <sz val="14"/>
      <name val="Arial Cyr"/>
      <family val="2"/>
    </font>
    <font>
      <sz val="16"/>
      <name val="Arial Cyr"/>
      <family val="2"/>
    </font>
    <font>
      <sz val="12"/>
      <name val="UkrainianPragmatica"/>
      <family val="0"/>
    </font>
    <font>
      <sz val="9"/>
      <name val="Arial Cyr"/>
      <family val="2"/>
    </font>
    <font>
      <sz val="8"/>
      <name val="Arial Cyr"/>
      <family val="0"/>
    </font>
    <font>
      <u val="single"/>
      <sz val="10"/>
      <color indexed="12"/>
      <name val="Arial Cyr"/>
      <family val="0"/>
    </font>
    <font>
      <u val="single"/>
      <sz val="10"/>
      <color indexed="36"/>
      <name val="Arial Cyr"/>
      <family val="0"/>
    </font>
  </fonts>
  <fills count="2">
    <fill>
      <patternFill/>
    </fill>
    <fill>
      <patternFill patternType="gray125"/>
    </fill>
  </fills>
  <borders count="59">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medium"/>
      <right>
        <color indexed="63"/>
      </right>
      <top style="medium"/>
      <bottom style="medium"/>
    </border>
    <border>
      <left style="thin"/>
      <right style="medium"/>
      <top style="medium"/>
      <bottom style="medium"/>
    </border>
    <border>
      <left>
        <color indexed="63"/>
      </left>
      <right style="medium"/>
      <top>
        <color indexed="63"/>
      </top>
      <bottom style="medium"/>
    </border>
    <border>
      <left>
        <color indexed="63"/>
      </left>
      <right style="medium"/>
      <top style="thin"/>
      <bottom style="thin"/>
    </border>
    <border>
      <left style="thin"/>
      <right style="thin"/>
      <top style="thin"/>
      <bottom style="thin"/>
    </border>
    <border>
      <left style="thin"/>
      <right>
        <color indexed="63"/>
      </right>
      <top style="thin"/>
      <bottom style="thin"/>
    </border>
    <border>
      <left style="thin"/>
      <right style="medium"/>
      <top style="thin"/>
      <bottom>
        <color indexed="63"/>
      </bottom>
    </border>
    <border>
      <left style="thin"/>
      <right style="medium"/>
      <top>
        <color indexed="63"/>
      </top>
      <bottom>
        <color indexed="63"/>
      </bottom>
    </border>
    <border>
      <left style="thin"/>
      <right style="medium"/>
      <top style="thin"/>
      <bottom style="medium"/>
    </border>
    <border>
      <left style="medium"/>
      <right style="thin"/>
      <top>
        <color indexed="63"/>
      </top>
      <bottom style="thin"/>
    </border>
    <border>
      <left>
        <color indexed="63"/>
      </left>
      <right>
        <color indexed="63"/>
      </right>
      <top style="thin"/>
      <bottom>
        <color indexed="63"/>
      </bottom>
    </border>
    <border>
      <left style="medium"/>
      <right>
        <color indexed="63"/>
      </right>
      <top style="thin"/>
      <bottom style="medium"/>
    </border>
    <border>
      <left style="medium"/>
      <right style="medium"/>
      <top style="medium"/>
      <bottom style="medium"/>
    </border>
    <border>
      <left>
        <color indexed="63"/>
      </left>
      <right style="medium"/>
      <top style="medium"/>
      <bottom style="mediu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medium"/>
    </border>
    <border>
      <left style="thin"/>
      <right style="thin"/>
      <top style="thin"/>
      <bottom style="medium"/>
    </border>
    <border>
      <left>
        <color indexed="63"/>
      </left>
      <right>
        <color indexed="63"/>
      </right>
      <top style="medium"/>
      <bottom style="medium"/>
    </border>
    <border>
      <left style="thin"/>
      <right style="thin"/>
      <top style="medium"/>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thin"/>
    </border>
    <border>
      <left style="medium"/>
      <right style="thin"/>
      <top style="medium"/>
      <bottom>
        <color indexed="63"/>
      </bottom>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medium"/>
    </border>
    <border>
      <left style="thin"/>
      <right>
        <color indexed="63"/>
      </right>
      <top style="medium"/>
      <bottom style="medium"/>
    </border>
    <border>
      <left style="medium"/>
      <right style="medium"/>
      <top style="thin"/>
      <bottom style="medium"/>
    </border>
    <border>
      <left style="thin"/>
      <right>
        <color indexed="63"/>
      </right>
      <top style="medium"/>
      <bottom style="thin"/>
    </border>
    <border>
      <left style="thin"/>
      <right>
        <color indexed="63"/>
      </right>
      <top style="thin"/>
      <bottom style="medium"/>
    </border>
    <border>
      <left style="medium"/>
      <right>
        <color indexed="63"/>
      </right>
      <top>
        <color indexed="63"/>
      </top>
      <bottom style="medium"/>
    </border>
    <border>
      <left style="medium"/>
      <right>
        <color indexed="63"/>
      </right>
      <top style="medium"/>
      <bottom>
        <color indexed="63"/>
      </bottom>
    </border>
    <border>
      <left style="thin"/>
      <right>
        <color indexed="63"/>
      </right>
      <top style="medium"/>
      <bottom>
        <color indexed="63"/>
      </bottom>
    </border>
    <border>
      <left style="medium"/>
      <right>
        <color indexed="63"/>
      </right>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4" fillId="0" borderId="0" applyNumberFormat="0" applyFill="0" applyBorder="0" applyAlignment="0" applyProtection="0"/>
    <xf numFmtId="9" fontId="0" fillId="0" borderId="0" applyFont="0" applyFill="0" applyBorder="0" applyAlignment="0" applyProtection="0"/>
    <xf numFmtId="190" fontId="1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8">
    <xf numFmtId="0" fontId="0" fillId="0" borderId="0" xfId="0" applyAlignment="1">
      <alignment/>
    </xf>
    <xf numFmtId="0" fontId="0" fillId="0" borderId="0" xfId="0" applyFont="1" applyAlignment="1">
      <alignment/>
    </xf>
    <xf numFmtId="0" fontId="0" fillId="0" borderId="0" xfId="0" applyAlignment="1">
      <alignment horizontal="right"/>
    </xf>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4" fillId="0" borderId="7" xfId="0" applyFont="1" applyBorder="1" applyAlignment="1">
      <alignment horizontal="center"/>
    </xf>
    <xf numFmtId="0" fontId="5" fillId="0" borderId="8" xfId="0" applyFont="1" applyBorder="1" applyAlignment="1">
      <alignment horizontal="center"/>
    </xf>
    <xf numFmtId="0" fontId="0" fillId="0" borderId="9" xfId="18" applyFont="1" applyBorder="1" applyAlignment="1" applyProtection="1">
      <alignment horizontal="center" vertical="center"/>
      <protection/>
    </xf>
    <xf numFmtId="0" fontId="0" fillId="0" borderId="10" xfId="18" applyFont="1" applyBorder="1" applyAlignment="1" applyProtection="1">
      <alignment vertical="center" wrapText="1"/>
      <protection/>
    </xf>
    <xf numFmtId="0" fontId="4" fillId="0" borderId="9" xfId="18" applyFont="1" applyBorder="1" applyAlignment="1" applyProtection="1">
      <alignment horizontal="center" vertical="center"/>
      <protection/>
    </xf>
    <xf numFmtId="0" fontId="4" fillId="0" borderId="10" xfId="18" applyFont="1" applyBorder="1" applyAlignment="1" applyProtection="1">
      <alignment vertical="center" wrapText="1"/>
      <protection/>
    </xf>
    <xf numFmtId="0" fontId="4" fillId="0" borderId="10" xfId="18" applyFont="1" applyBorder="1" applyAlignment="1" applyProtection="1">
      <alignment horizontal="center" vertical="center" wrapText="1"/>
      <protection/>
    </xf>
    <xf numFmtId="0" fontId="0" fillId="0" borderId="9" xfId="18" applyFont="1" applyBorder="1" applyAlignment="1" applyProtection="1">
      <alignment horizontal="center" vertical="center" wrapText="1"/>
      <protection/>
    </xf>
    <xf numFmtId="0" fontId="4" fillId="0" borderId="9" xfId="18" applyFont="1" applyBorder="1" applyAlignment="1" applyProtection="1">
      <alignment horizontal="center" vertical="center" wrapText="1"/>
      <protection/>
    </xf>
    <xf numFmtId="0" fontId="0" fillId="0" borderId="9" xfId="0" applyFont="1" applyBorder="1" applyAlignment="1">
      <alignment/>
    </xf>
    <xf numFmtId="0" fontId="4" fillId="0" borderId="10" xfId="0" applyFont="1" applyBorder="1" applyAlignment="1">
      <alignment horizontal="center"/>
    </xf>
    <xf numFmtId="0" fontId="0" fillId="0" borderId="9" xfId="0" applyFont="1" applyBorder="1" applyAlignment="1">
      <alignment horizontal="center" vertical="center"/>
    </xf>
    <xf numFmtId="0" fontId="4" fillId="0" borderId="9" xfId="0" applyFont="1" applyBorder="1" applyAlignment="1">
      <alignment horizontal="center" vertical="center"/>
    </xf>
    <xf numFmtId="0" fontId="0" fillId="0" borderId="9" xfId="18" applyFont="1" applyFill="1" applyBorder="1" applyAlignment="1" applyProtection="1">
      <alignment horizontal="center" vertical="center"/>
      <protection/>
    </xf>
    <xf numFmtId="0" fontId="0" fillId="0" borderId="10" xfId="18" applyFont="1" applyFill="1" applyBorder="1" applyAlignment="1" applyProtection="1">
      <alignment vertical="center" wrapText="1"/>
      <protection/>
    </xf>
    <xf numFmtId="0" fontId="4" fillId="0" borderId="11" xfId="18" applyFont="1" applyFill="1" applyBorder="1" applyAlignment="1" applyProtection="1">
      <alignment horizontal="center" vertical="center"/>
      <protection/>
    </xf>
    <xf numFmtId="0" fontId="0" fillId="0" borderId="11" xfId="18" applyFont="1" applyBorder="1" applyAlignment="1" applyProtection="1">
      <alignment horizontal="center" vertical="center"/>
      <protection/>
    </xf>
    <xf numFmtId="0" fontId="0" fillId="0" borderId="12" xfId="18" applyFont="1" applyBorder="1" applyAlignment="1" applyProtection="1">
      <alignment vertical="center" wrapText="1"/>
      <protection/>
    </xf>
    <xf numFmtId="0" fontId="0" fillId="0" borderId="13" xfId="0" applyFont="1" applyBorder="1" applyAlignment="1">
      <alignment/>
    </xf>
    <xf numFmtId="0" fontId="4" fillId="0" borderId="14" xfId="0" applyFont="1" applyBorder="1" applyAlignment="1">
      <alignment horizontal="center"/>
    </xf>
    <xf numFmtId="0" fontId="0" fillId="0" borderId="15" xfId="0" applyBorder="1" applyAlignment="1">
      <alignment/>
    </xf>
    <xf numFmtId="0" fontId="4" fillId="0" borderId="16" xfId="0" applyFont="1" applyBorder="1" applyAlignment="1">
      <alignment horizontal="center"/>
    </xf>
    <xf numFmtId="0" fontId="2" fillId="0" borderId="0" xfId="0" applyFont="1" applyAlignment="1">
      <alignment/>
    </xf>
    <xf numFmtId="0" fontId="2" fillId="0" borderId="8" xfId="0" applyFont="1" applyBorder="1" applyAlignment="1">
      <alignment horizontal="center"/>
    </xf>
    <xf numFmtId="0" fontId="2" fillId="0" borderId="0" xfId="0" applyFont="1" applyAlignment="1">
      <alignment/>
    </xf>
    <xf numFmtId="0" fontId="7" fillId="0" borderId="0" xfId="0" applyFont="1" applyAlignment="1">
      <alignment horizontal="left"/>
    </xf>
    <xf numFmtId="0" fontId="0" fillId="0" borderId="13" xfId="0" applyFont="1" applyBorder="1" applyAlignment="1">
      <alignment horizontal="center"/>
    </xf>
    <xf numFmtId="0" fontId="4" fillId="0" borderId="17" xfId="0" applyFont="1" applyBorder="1" applyAlignment="1">
      <alignment horizontal="center"/>
    </xf>
    <xf numFmtId="0" fontId="4" fillId="0" borderId="17" xfId="0" applyFont="1" applyBorder="1" applyAlignment="1">
      <alignment horizontal="left" wrapText="1"/>
    </xf>
    <xf numFmtId="0" fontId="8" fillId="0" borderId="0" xfId="0" applyFont="1" applyAlignment="1">
      <alignment horizontal="center"/>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1" xfId="18" applyFont="1" applyFill="1" applyBorder="1" applyAlignment="1" applyProtection="1">
      <alignment horizontal="center" vertical="center"/>
      <protection/>
    </xf>
    <xf numFmtId="3" fontId="0" fillId="0" borderId="0" xfId="0" applyNumberFormat="1" applyAlignment="1">
      <alignment/>
    </xf>
    <xf numFmtId="0" fontId="4" fillId="0" borderId="9" xfId="18" applyFont="1" applyFill="1" applyBorder="1" applyAlignment="1" applyProtection="1">
      <alignment horizontal="center" vertical="center"/>
      <protection/>
    </xf>
    <xf numFmtId="0" fontId="4" fillId="0" borderId="18" xfId="18" applyFont="1" applyFill="1" applyBorder="1" applyAlignment="1" applyProtection="1">
      <alignment horizontal="center" vertical="center" wrapText="1"/>
      <protection/>
    </xf>
    <xf numFmtId="0" fontId="0" fillId="0" borderId="19" xfId="18" applyFont="1" applyBorder="1" applyAlignment="1" applyProtection="1">
      <alignment vertical="center" wrapText="1"/>
      <protection/>
    </xf>
    <xf numFmtId="0" fontId="4" fillId="0" borderId="19" xfId="18" applyFont="1" applyBorder="1" applyAlignment="1" applyProtection="1">
      <alignment horizontal="center" vertical="center" wrapText="1"/>
      <protection/>
    </xf>
    <xf numFmtId="0" fontId="4" fillId="0" borderId="19" xfId="18" applyFont="1" applyBorder="1" applyAlignment="1" applyProtection="1">
      <alignment vertical="center" wrapText="1"/>
      <protection/>
    </xf>
    <xf numFmtId="0" fontId="4" fillId="0" borderId="19" xfId="0" applyFont="1" applyBorder="1" applyAlignment="1">
      <alignment horizontal="center"/>
    </xf>
    <xf numFmtId="0" fontId="4" fillId="0" borderId="1" xfId="0" applyFont="1" applyBorder="1" applyAlignment="1">
      <alignment horizontal="center"/>
    </xf>
    <xf numFmtId="0" fontId="5" fillId="0" borderId="2" xfId="0" applyFont="1" applyBorder="1" applyAlignment="1">
      <alignment horizontal="center"/>
    </xf>
    <xf numFmtId="0" fontId="0" fillId="0" borderId="9" xfId="0" applyFont="1" applyBorder="1" applyAlignment="1">
      <alignment horizontal="center"/>
    </xf>
    <xf numFmtId="0" fontId="4" fillId="0" borderId="9" xfId="0" applyFont="1" applyBorder="1" applyAlignment="1">
      <alignment horizontal="center"/>
    </xf>
    <xf numFmtId="0" fontId="4" fillId="0" borderId="20" xfId="0" applyFont="1" applyBorder="1" applyAlignment="1">
      <alignment horizontal="center" wrapText="1"/>
    </xf>
    <xf numFmtId="0" fontId="4" fillId="0" borderId="19" xfId="0" applyFont="1" applyBorder="1" applyAlignment="1">
      <alignment horizontal="center" wrapText="1"/>
    </xf>
    <xf numFmtId="0" fontId="4" fillId="0" borderId="19" xfId="18" applyFont="1" applyFill="1" applyBorder="1" applyAlignment="1" applyProtection="1">
      <alignment horizontal="center" vertical="center" wrapText="1"/>
      <protection/>
    </xf>
    <xf numFmtId="0" fontId="0" fillId="0" borderId="21" xfId="18" applyFont="1" applyBorder="1" applyAlignment="1" applyProtection="1">
      <alignment vertical="center" wrapText="1"/>
      <protection/>
    </xf>
    <xf numFmtId="0" fontId="4" fillId="0" borderId="9" xfId="18" applyFont="1" applyBorder="1" applyAlignment="1" applyProtection="1">
      <alignment horizontal="center" vertical="center"/>
      <protection/>
    </xf>
    <xf numFmtId="0" fontId="5" fillId="0" borderId="3" xfId="0" applyFont="1" applyBorder="1" applyAlignment="1">
      <alignment horizontal="center"/>
    </xf>
    <xf numFmtId="0" fontId="4" fillId="0" borderId="22" xfId="0" applyFont="1" applyBorder="1" applyAlignment="1">
      <alignment horizontal="center" wrapText="1"/>
    </xf>
    <xf numFmtId="0" fontId="4" fillId="0" borderId="21" xfId="18" applyFont="1" applyFill="1" applyBorder="1" applyAlignment="1" applyProtection="1">
      <alignment horizontal="center" vertical="center" wrapText="1"/>
      <protection/>
    </xf>
    <xf numFmtId="0" fontId="4" fillId="0" borderId="23" xfId="0" applyFont="1" applyBorder="1" applyAlignment="1">
      <alignment horizontal="center"/>
    </xf>
    <xf numFmtId="0" fontId="0" fillId="0" borderId="24" xfId="18" applyFont="1" applyBorder="1" applyAlignment="1" applyProtection="1">
      <alignment horizontal="center"/>
      <protection/>
    </xf>
    <xf numFmtId="0" fontId="0" fillId="0" borderId="19" xfId="18" applyFont="1" applyBorder="1" applyAlignment="1" applyProtection="1">
      <alignment horizontal="center"/>
      <protection/>
    </xf>
    <xf numFmtId="0" fontId="4" fillId="0" borderId="10" xfId="0" applyFont="1" applyBorder="1" applyAlignment="1">
      <alignment horizontal="center" wrapText="1"/>
    </xf>
    <xf numFmtId="0" fontId="0" fillId="0" borderId="9" xfId="18" applyFont="1" applyBorder="1" applyAlignment="1" applyProtection="1">
      <alignment horizontal="center"/>
      <protection/>
    </xf>
    <xf numFmtId="0" fontId="0" fillId="0" borderId="13" xfId="0" applyBorder="1" applyAlignment="1">
      <alignment/>
    </xf>
    <xf numFmtId="0" fontId="4" fillId="0" borderId="10" xfId="18" applyFont="1" applyBorder="1" applyAlignment="1" applyProtection="1">
      <alignment vertical="center" wrapText="1"/>
      <protection/>
    </xf>
    <xf numFmtId="0" fontId="4" fillId="0" borderId="10" xfId="18" applyFont="1" applyFill="1" applyBorder="1" applyAlignment="1" applyProtection="1">
      <alignment horizontal="center" vertical="center" wrapText="1"/>
      <protection/>
    </xf>
    <xf numFmtId="0" fontId="0" fillId="0" borderId="11" xfId="18" applyFont="1" applyBorder="1" applyAlignment="1" applyProtection="1">
      <alignment horizontal="center"/>
      <protection/>
    </xf>
    <xf numFmtId="0" fontId="0" fillId="0" borderId="7" xfId="18" applyFont="1" applyBorder="1" applyAlignment="1" applyProtection="1">
      <alignment horizontal="center" vertical="center"/>
      <protection/>
    </xf>
    <xf numFmtId="0" fontId="4" fillId="0" borderId="20" xfId="18" applyFont="1" applyBorder="1" applyAlignment="1" applyProtection="1">
      <alignment horizontal="center" vertical="center" wrapText="1"/>
      <protection/>
    </xf>
    <xf numFmtId="0" fontId="0" fillId="0" borderId="20" xfId="18" applyFont="1" applyBorder="1" applyAlignment="1" applyProtection="1">
      <alignment vertical="center" wrapText="1"/>
      <protection/>
    </xf>
    <xf numFmtId="0" fontId="4" fillId="0" borderId="20" xfId="18" applyFont="1" applyBorder="1" applyAlignment="1" applyProtection="1">
      <alignment vertical="center" wrapText="1"/>
      <protection/>
    </xf>
    <xf numFmtId="0" fontId="4" fillId="0" borderId="20" xfId="0" applyFont="1" applyBorder="1" applyAlignment="1">
      <alignment horizontal="center"/>
    </xf>
    <xf numFmtId="0" fontId="0" fillId="0" borderId="20" xfId="18" applyFont="1" applyFill="1" applyBorder="1" applyAlignment="1" applyProtection="1">
      <alignment vertical="center" wrapText="1"/>
      <protection/>
    </xf>
    <xf numFmtId="0" fontId="0" fillId="0" borderId="25" xfId="18" applyFont="1" applyBorder="1" applyAlignment="1" applyProtection="1">
      <alignment vertical="center" wrapText="1"/>
      <protection/>
    </xf>
    <xf numFmtId="0" fontId="4" fillId="0" borderId="25" xfId="18" applyFont="1" applyFill="1" applyBorder="1" applyAlignment="1" applyProtection="1">
      <alignment horizontal="center" vertical="center" wrapText="1"/>
      <protection/>
    </xf>
    <xf numFmtId="0" fontId="0" fillId="0" borderId="25" xfId="18" applyFont="1" applyFill="1" applyBorder="1" applyAlignment="1" applyProtection="1">
      <alignment vertical="center" wrapText="1"/>
      <protection/>
    </xf>
    <xf numFmtId="0" fontId="0" fillId="0" borderId="7" xfId="18" applyFont="1" applyBorder="1" applyAlignment="1" applyProtection="1">
      <alignment horizontal="center"/>
      <protection/>
    </xf>
    <xf numFmtId="0" fontId="0" fillId="0" borderId="9" xfId="0" applyFont="1" applyBorder="1" applyAlignment="1">
      <alignment horizontal="center" vertical="center"/>
    </xf>
    <xf numFmtId="0" fontId="0" fillId="0" borderId="21" xfId="18" applyFont="1" applyFill="1" applyBorder="1" applyAlignment="1" applyProtection="1">
      <alignment vertical="center" wrapText="1"/>
      <protection/>
    </xf>
    <xf numFmtId="0" fontId="0" fillId="0" borderId="10" xfId="18" applyFont="1" applyBorder="1" applyAlignment="1" applyProtection="1">
      <alignment vertical="top" wrapText="1"/>
      <protection/>
    </xf>
    <xf numFmtId="0" fontId="0" fillId="0" borderId="26" xfId="0" applyFont="1" applyBorder="1" applyAlignment="1">
      <alignment/>
    </xf>
    <xf numFmtId="0" fontId="4" fillId="0" borderId="27" xfId="0" applyFont="1" applyBorder="1" applyAlignment="1">
      <alignment horizontal="center"/>
    </xf>
    <xf numFmtId="0" fontId="0" fillId="0" borderId="19" xfId="18" applyFont="1" applyFill="1" applyBorder="1" applyAlignment="1" applyProtection="1">
      <alignment vertical="center" wrapText="1"/>
      <protection/>
    </xf>
    <xf numFmtId="0" fontId="4" fillId="0" borderId="28" xfId="0" applyFont="1" applyBorder="1" applyAlignment="1">
      <alignment horizontal="center"/>
    </xf>
    <xf numFmtId="0" fontId="0" fillId="0" borderId="27" xfId="0" applyBorder="1" applyAlignment="1">
      <alignment/>
    </xf>
    <xf numFmtId="0" fontId="0" fillId="0" borderId="10" xfId="18" applyFont="1" applyBorder="1" applyAlignment="1" applyProtection="1">
      <alignment horizontal="left" vertical="center" wrapText="1"/>
      <protection/>
    </xf>
    <xf numFmtId="0" fontId="0" fillId="0" borderId="10" xfId="18" applyFont="1" applyBorder="1" applyAlignment="1" applyProtection="1">
      <alignment vertical="center" wrapText="1"/>
      <protection/>
    </xf>
    <xf numFmtId="0" fontId="0" fillId="0" borderId="25" xfId="18" applyFont="1" applyFill="1" applyBorder="1" applyAlignment="1" applyProtection="1">
      <alignment vertical="top" wrapText="1"/>
      <protection/>
    </xf>
    <xf numFmtId="0" fontId="0" fillId="0" borderId="25" xfId="18" applyFont="1" applyBorder="1" applyAlignment="1" applyProtection="1">
      <alignment vertical="top" wrapText="1"/>
      <protection/>
    </xf>
    <xf numFmtId="0" fontId="0" fillId="0" borderId="22" xfId="18" applyFont="1" applyFill="1" applyBorder="1" applyAlignment="1" applyProtection="1">
      <alignment vertical="center" wrapText="1"/>
      <protection/>
    </xf>
    <xf numFmtId="0" fontId="0" fillId="0" borderId="9" xfId="18" applyFont="1" applyBorder="1" applyAlignment="1" applyProtection="1">
      <alignment horizontal="center" vertical="center"/>
      <protection/>
    </xf>
    <xf numFmtId="0" fontId="0" fillId="0" borderId="21" xfId="18" applyFont="1" applyBorder="1" applyAlignment="1" applyProtection="1">
      <alignment vertical="top" wrapText="1"/>
      <protection/>
    </xf>
    <xf numFmtId="0" fontId="0" fillId="0" borderId="29" xfId="18" applyFont="1" applyBorder="1" applyAlignment="1" applyProtection="1">
      <alignment vertical="center" wrapText="1"/>
      <protection/>
    </xf>
    <xf numFmtId="0" fontId="2" fillId="0" borderId="5" xfId="0" applyFont="1" applyFill="1" applyBorder="1" applyAlignment="1">
      <alignment horizontal="center"/>
    </xf>
    <xf numFmtId="0" fontId="0" fillId="0" borderId="0" xfId="0" applyFill="1" applyAlignment="1">
      <alignment horizontal="center"/>
    </xf>
    <xf numFmtId="0" fontId="0" fillId="0" borderId="0" xfId="0" applyFill="1" applyAlignment="1">
      <alignment/>
    </xf>
    <xf numFmtId="0" fontId="2" fillId="0" borderId="2" xfId="0" applyFont="1" applyFill="1" applyBorder="1" applyAlignment="1">
      <alignment horizontal="center" vertical="center" wrapText="1"/>
    </xf>
    <xf numFmtId="0" fontId="9" fillId="0" borderId="0" xfId="0" applyFont="1" applyFill="1" applyAlignment="1">
      <alignment/>
    </xf>
    <xf numFmtId="0" fontId="0" fillId="0" borderId="30" xfId="18" applyFont="1" applyBorder="1" applyAlignment="1" applyProtection="1">
      <alignment vertical="top" wrapText="1"/>
      <protection/>
    </xf>
    <xf numFmtId="0" fontId="0" fillId="0" borderId="31" xfId="0" applyFont="1" applyBorder="1" applyAlignment="1">
      <alignment/>
    </xf>
    <xf numFmtId="4" fontId="0" fillId="0" borderId="32" xfId="0" applyNumberFormat="1" applyFont="1" applyBorder="1" applyAlignment="1">
      <alignment horizontal="right"/>
    </xf>
    <xf numFmtId="4" fontId="0" fillId="0" borderId="19" xfId="0" applyNumberFormat="1" applyFont="1" applyBorder="1" applyAlignment="1">
      <alignment horizontal="right"/>
    </xf>
    <xf numFmtId="4" fontId="0" fillId="0" borderId="10" xfId="0" applyNumberFormat="1" applyFont="1" applyBorder="1" applyAlignment="1">
      <alignment horizontal="right"/>
    </xf>
    <xf numFmtId="4" fontId="4" fillId="0" borderId="32" xfId="0" applyNumberFormat="1" applyFont="1" applyBorder="1" applyAlignment="1">
      <alignment horizontal="right"/>
    </xf>
    <xf numFmtId="4" fontId="4" fillId="0" borderId="19" xfId="0" applyNumberFormat="1" applyFont="1" applyBorder="1" applyAlignment="1">
      <alignment horizontal="right"/>
    </xf>
    <xf numFmtId="4" fontId="4" fillId="0" borderId="10" xfId="0" applyNumberFormat="1" applyFont="1" applyBorder="1" applyAlignment="1">
      <alignment horizontal="right"/>
    </xf>
    <xf numFmtId="4" fontId="4" fillId="0" borderId="33" xfId="0" applyNumberFormat="1" applyFont="1" applyBorder="1" applyAlignment="1">
      <alignment horizontal="right"/>
    </xf>
    <xf numFmtId="4" fontId="0" fillId="0" borderId="34" xfId="0" applyNumberFormat="1" applyFont="1" applyBorder="1" applyAlignment="1">
      <alignment horizontal="right"/>
    </xf>
    <xf numFmtId="4" fontId="0" fillId="0" borderId="35" xfId="0" applyNumberFormat="1" applyFont="1" applyBorder="1" applyAlignment="1">
      <alignment horizontal="right"/>
    </xf>
    <xf numFmtId="4" fontId="0" fillId="0" borderId="29" xfId="0" applyNumberFormat="1" applyFont="1" applyBorder="1" applyAlignment="1">
      <alignment horizontal="right"/>
    </xf>
    <xf numFmtId="4" fontId="0" fillId="0" borderId="21" xfId="0" applyNumberFormat="1" applyFont="1" applyBorder="1" applyAlignment="1">
      <alignment horizontal="right"/>
    </xf>
    <xf numFmtId="4" fontId="0" fillId="0" borderId="33" xfId="0" applyNumberFormat="1" applyFont="1" applyBorder="1" applyAlignment="1">
      <alignment horizontal="right"/>
    </xf>
    <xf numFmtId="4" fontId="0" fillId="0" borderId="36" xfId="0" applyNumberFormat="1" applyFont="1" applyBorder="1" applyAlignment="1">
      <alignment horizontal="right"/>
    </xf>
    <xf numFmtId="4" fontId="0" fillId="0" borderId="37" xfId="0" applyNumberFormat="1" applyFont="1" applyBorder="1" applyAlignment="1">
      <alignment horizontal="right"/>
    </xf>
    <xf numFmtId="4" fontId="0" fillId="0" borderId="38" xfId="0" applyNumberFormat="1" applyFont="1" applyBorder="1" applyAlignment="1">
      <alignment horizontal="right"/>
    </xf>
    <xf numFmtId="4" fontId="4" fillId="0" borderId="39" xfId="0" applyNumberFormat="1" applyFont="1" applyBorder="1" applyAlignment="1">
      <alignment horizontal="right"/>
    </xf>
    <xf numFmtId="4" fontId="4" fillId="0" borderId="40" xfId="0" applyNumberFormat="1" applyFont="1" applyBorder="1" applyAlignment="1">
      <alignment horizontal="right"/>
    </xf>
    <xf numFmtId="4" fontId="4" fillId="0" borderId="23" xfId="0" applyNumberFormat="1" applyFont="1" applyBorder="1" applyAlignment="1">
      <alignment horizontal="right"/>
    </xf>
    <xf numFmtId="4" fontId="4" fillId="0" borderId="41" xfId="0" applyNumberFormat="1" applyFont="1" applyBorder="1" applyAlignment="1">
      <alignment horizontal="right"/>
    </xf>
    <xf numFmtId="4" fontId="4" fillId="0" borderId="42" xfId="0" applyNumberFormat="1" applyFont="1" applyBorder="1" applyAlignment="1">
      <alignment horizontal="right"/>
    </xf>
    <xf numFmtId="4" fontId="4" fillId="0" borderId="28" xfId="0" applyNumberFormat="1" applyFont="1" applyBorder="1" applyAlignment="1">
      <alignment horizontal="right"/>
    </xf>
    <xf numFmtId="4" fontId="4" fillId="0" borderId="43" xfId="0" applyNumberFormat="1" applyFont="1" applyBorder="1" applyAlignment="1">
      <alignment horizontal="right"/>
    </xf>
    <xf numFmtId="4" fontId="4" fillId="0" borderId="44" xfId="0" applyNumberFormat="1" applyFont="1" applyBorder="1" applyAlignment="1">
      <alignment horizontal="right"/>
    </xf>
    <xf numFmtId="4" fontId="4" fillId="0" borderId="45" xfId="0" applyNumberFormat="1" applyFont="1" applyBorder="1" applyAlignment="1">
      <alignment horizontal="right"/>
    </xf>
    <xf numFmtId="4" fontId="4" fillId="0" borderId="34" xfId="0" applyNumberFormat="1" applyFont="1" applyBorder="1" applyAlignment="1">
      <alignment horizontal="right"/>
    </xf>
    <xf numFmtId="4" fontId="4" fillId="0" borderId="36" xfId="0" applyNumberFormat="1" applyFont="1" applyBorder="1" applyAlignment="1">
      <alignment horizontal="right"/>
    </xf>
    <xf numFmtId="4" fontId="4" fillId="0" borderId="10" xfId="0" applyNumberFormat="1" applyFont="1" applyBorder="1" applyAlignment="1">
      <alignment horizontal="right"/>
    </xf>
    <xf numFmtId="4" fontId="0" fillId="0" borderId="32" xfId="0" applyNumberFormat="1" applyFont="1" applyBorder="1" applyAlignment="1">
      <alignment horizontal="right"/>
    </xf>
    <xf numFmtId="4" fontId="0" fillId="0" borderId="9" xfId="0" applyNumberFormat="1" applyFont="1" applyBorder="1" applyAlignment="1">
      <alignment horizontal="right"/>
    </xf>
    <xf numFmtId="4" fontId="0" fillId="0" borderId="24" xfId="18" applyNumberFormat="1" applyFont="1" applyBorder="1" applyAlignment="1" applyProtection="1">
      <alignment horizontal="right"/>
      <protection/>
    </xf>
    <xf numFmtId="4" fontId="0" fillId="0" borderId="46" xfId="18" applyNumberFormat="1" applyFont="1" applyBorder="1" applyAlignment="1" applyProtection="1">
      <alignment horizontal="right"/>
      <protection/>
    </xf>
    <xf numFmtId="4" fontId="0" fillId="0" borderId="11" xfId="0" applyNumberFormat="1" applyFont="1" applyBorder="1" applyAlignment="1">
      <alignment horizontal="right"/>
    </xf>
    <xf numFmtId="4" fontId="4" fillId="0" borderId="13" xfId="0" applyNumberFormat="1" applyFont="1" applyBorder="1" applyAlignment="1">
      <alignment horizontal="right"/>
    </xf>
    <xf numFmtId="4" fontId="4" fillId="0" borderId="44" xfId="0" applyNumberFormat="1" applyFont="1" applyFill="1" applyBorder="1" applyAlignment="1">
      <alignment horizontal="right"/>
    </xf>
    <xf numFmtId="4" fontId="4" fillId="0" borderId="34" xfId="0" applyNumberFormat="1" applyFont="1" applyFill="1" applyBorder="1" applyAlignment="1">
      <alignment horizontal="right"/>
    </xf>
    <xf numFmtId="4" fontId="0" fillId="0" borderId="19" xfId="0" applyNumberFormat="1" applyFont="1" applyFill="1" applyBorder="1" applyAlignment="1">
      <alignment horizontal="right"/>
    </xf>
    <xf numFmtId="4" fontId="4" fillId="0" borderId="19" xfId="0" applyNumberFormat="1" applyFont="1" applyFill="1" applyBorder="1" applyAlignment="1">
      <alignment horizontal="right"/>
    </xf>
    <xf numFmtId="4" fontId="0" fillId="0" borderId="19" xfId="0" applyNumberFormat="1" applyFont="1" applyBorder="1" applyAlignment="1">
      <alignment horizontal="right"/>
    </xf>
    <xf numFmtId="4" fontId="4" fillId="0" borderId="34" xfId="0" applyNumberFormat="1" applyFont="1" applyFill="1" applyBorder="1" applyAlignment="1">
      <alignment horizontal="right"/>
    </xf>
    <xf numFmtId="4" fontId="0" fillId="0" borderId="29" xfId="0" applyNumberFormat="1" applyFont="1" applyFill="1" applyBorder="1" applyAlignment="1">
      <alignment horizontal="right"/>
    </xf>
    <xf numFmtId="4" fontId="0" fillId="0" borderId="34" xfId="0" applyNumberFormat="1" applyFont="1" applyFill="1" applyBorder="1" applyAlignment="1">
      <alignment horizontal="right"/>
    </xf>
    <xf numFmtId="4" fontId="0" fillId="0" borderId="38" xfId="0" applyNumberFormat="1" applyFont="1" applyFill="1" applyBorder="1" applyAlignment="1">
      <alignment horizontal="right"/>
    </xf>
    <xf numFmtId="4" fontId="4" fillId="0" borderId="27" xfId="0" applyNumberFormat="1" applyFont="1" applyBorder="1" applyAlignment="1">
      <alignment horizontal="right"/>
    </xf>
    <xf numFmtId="4" fontId="4" fillId="0" borderId="42" xfId="0" applyNumberFormat="1" applyFont="1" applyFill="1" applyBorder="1" applyAlignment="1">
      <alignment horizontal="right"/>
    </xf>
    <xf numFmtId="4" fontId="4" fillId="0" borderId="47" xfId="0" applyNumberFormat="1" applyFont="1" applyBorder="1" applyAlignment="1">
      <alignment horizontal="right"/>
    </xf>
    <xf numFmtId="4" fontId="4" fillId="0" borderId="7" xfId="0" applyNumberFormat="1" applyFont="1" applyBorder="1" applyAlignment="1">
      <alignment horizontal="right"/>
    </xf>
    <xf numFmtId="4" fontId="4" fillId="0" borderId="38" xfId="0" applyNumberFormat="1" applyFont="1" applyBorder="1" applyAlignment="1">
      <alignment horizontal="right"/>
    </xf>
    <xf numFmtId="4" fontId="4" fillId="0" borderId="22" xfId="0" applyNumberFormat="1" applyFont="1" applyBorder="1" applyAlignment="1">
      <alignment horizontal="right"/>
    </xf>
    <xf numFmtId="4" fontId="4" fillId="0" borderId="9" xfId="0" applyNumberFormat="1" applyFont="1" applyBorder="1" applyAlignment="1">
      <alignment horizontal="right" vertical="center"/>
    </xf>
    <xf numFmtId="4" fontId="4" fillId="0" borderId="19" xfId="0" applyNumberFormat="1" applyFont="1" applyBorder="1" applyAlignment="1">
      <alignment horizontal="right" vertical="center"/>
    </xf>
    <xf numFmtId="4" fontId="4" fillId="0" borderId="10" xfId="0" applyNumberFormat="1" applyFont="1" applyBorder="1" applyAlignment="1">
      <alignment horizontal="right" vertical="center"/>
    </xf>
    <xf numFmtId="4" fontId="0" fillId="0" borderId="9" xfId="0" applyNumberFormat="1" applyFont="1" applyBorder="1" applyAlignment="1">
      <alignment horizontal="right" vertical="center"/>
    </xf>
    <xf numFmtId="4" fontId="0" fillId="0" borderId="19" xfId="0" applyNumberFormat="1" applyFont="1" applyBorder="1" applyAlignment="1">
      <alignment horizontal="right" vertical="center"/>
    </xf>
    <xf numFmtId="4" fontId="0" fillId="0" borderId="10" xfId="0" applyNumberFormat="1" applyFont="1" applyBorder="1" applyAlignment="1">
      <alignment horizontal="right" vertical="center"/>
    </xf>
    <xf numFmtId="4" fontId="4" fillId="0" borderId="9" xfId="0" applyNumberFormat="1" applyFont="1" applyBorder="1" applyAlignment="1">
      <alignment horizontal="right"/>
    </xf>
    <xf numFmtId="4" fontId="0" fillId="0" borderId="34" xfId="0" applyNumberFormat="1" applyFont="1" applyBorder="1" applyAlignment="1">
      <alignment horizontal="right" vertical="center"/>
    </xf>
    <xf numFmtId="4" fontId="0" fillId="0" borderId="11" xfId="0" applyNumberFormat="1" applyFont="1" applyBorder="1" applyAlignment="1">
      <alignment horizontal="right" vertical="center"/>
    </xf>
    <xf numFmtId="4" fontId="0" fillId="0" borderId="29" xfId="0" applyNumberFormat="1" applyFont="1" applyBorder="1" applyAlignment="1">
      <alignment horizontal="right" vertical="center"/>
    </xf>
    <xf numFmtId="4" fontId="0" fillId="0" borderId="21" xfId="0" applyNumberFormat="1" applyFont="1" applyBorder="1" applyAlignment="1">
      <alignment horizontal="right" vertical="center"/>
    </xf>
    <xf numFmtId="4" fontId="0" fillId="0" borderId="24" xfId="0" applyNumberFormat="1" applyFont="1" applyBorder="1" applyAlignment="1">
      <alignment horizontal="right"/>
    </xf>
    <xf numFmtId="4" fontId="0" fillId="0" borderId="9" xfId="0" applyNumberFormat="1" applyFont="1" applyBorder="1" applyAlignment="1">
      <alignment/>
    </xf>
    <xf numFmtId="4" fontId="0" fillId="0" borderId="19" xfId="0" applyNumberFormat="1" applyFont="1" applyBorder="1" applyAlignment="1">
      <alignment/>
    </xf>
    <xf numFmtId="4" fontId="0" fillId="0" borderId="10" xfId="0" applyNumberFormat="1" applyFont="1" applyBorder="1" applyAlignment="1">
      <alignment/>
    </xf>
    <xf numFmtId="4" fontId="0" fillId="0" borderId="33" xfId="18" applyNumberFormat="1" applyFont="1" applyBorder="1" applyAlignment="1" applyProtection="1">
      <alignment horizontal="right"/>
      <protection/>
    </xf>
    <xf numFmtId="4" fontId="0" fillId="0" borderId="36" xfId="18" applyNumberFormat="1" applyFont="1" applyBorder="1" applyAlignment="1" applyProtection="1">
      <alignment horizontal="right"/>
      <protection/>
    </xf>
    <xf numFmtId="4" fontId="0" fillId="0" borderId="32" xfId="18" applyNumberFormat="1" applyFont="1" applyBorder="1" applyAlignment="1" applyProtection="1">
      <alignment horizontal="right"/>
      <protection/>
    </xf>
    <xf numFmtId="4" fontId="0" fillId="0" borderId="19" xfId="18" applyNumberFormat="1" applyFont="1" applyBorder="1" applyAlignment="1" applyProtection="1">
      <alignment horizontal="right"/>
      <protection/>
    </xf>
    <xf numFmtId="4" fontId="0" fillId="0" borderId="10" xfId="18" applyNumberFormat="1" applyFont="1" applyBorder="1" applyAlignment="1" applyProtection="1">
      <alignment horizontal="right"/>
      <protection/>
    </xf>
    <xf numFmtId="4" fontId="4" fillId="0" borderId="31" xfId="0" applyNumberFormat="1" applyFont="1" applyBorder="1" applyAlignment="1">
      <alignment horizontal="right" vertical="center"/>
    </xf>
    <xf numFmtId="4" fontId="4" fillId="0" borderId="42" xfId="0" applyNumberFormat="1" applyFont="1" applyBorder="1" applyAlignment="1">
      <alignment horizontal="right" vertical="center"/>
    </xf>
    <xf numFmtId="4" fontId="4" fillId="0" borderId="16" xfId="0" applyNumberFormat="1" applyFont="1" applyBorder="1" applyAlignment="1">
      <alignment horizontal="right" vertical="center"/>
    </xf>
    <xf numFmtId="4" fontId="4" fillId="0" borderId="16" xfId="0" applyNumberFormat="1" applyFont="1" applyBorder="1" applyAlignment="1">
      <alignment horizontal="right"/>
    </xf>
    <xf numFmtId="4" fontId="0" fillId="0" borderId="10" xfId="0" applyNumberFormat="1" applyFont="1" applyBorder="1" applyAlignment="1">
      <alignment horizontal="right"/>
    </xf>
    <xf numFmtId="4" fontId="4" fillId="0" borderId="48" xfId="0" applyNumberFormat="1" applyFont="1" applyBorder="1" applyAlignment="1">
      <alignment horizontal="right"/>
    </xf>
    <xf numFmtId="4" fontId="4" fillId="0" borderId="5" xfId="0" applyNumberFormat="1" applyFont="1" applyBorder="1" applyAlignment="1">
      <alignment horizontal="right"/>
    </xf>
    <xf numFmtId="4" fontId="4" fillId="0" borderId="6" xfId="0" applyNumberFormat="1" applyFont="1" applyBorder="1" applyAlignment="1">
      <alignment horizontal="right"/>
    </xf>
    <xf numFmtId="0" fontId="11" fillId="0" borderId="4" xfId="0" applyFont="1" applyBorder="1" applyAlignment="1">
      <alignment horizontal="center"/>
    </xf>
    <xf numFmtId="0" fontId="11" fillId="0" borderId="5" xfId="0" applyFont="1" applyBorder="1" applyAlignment="1">
      <alignment horizontal="center"/>
    </xf>
    <xf numFmtId="4" fontId="4" fillId="0" borderId="1" xfId="0" applyNumberFormat="1" applyFont="1" applyBorder="1" applyAlignment="1">
      <alignment horizontal="right"/>
    </xf>
    <xf numFmtId="4" fontId="4" fillId="0" borderId="3" xfId="0" applyNumberFormat="1" applyFont="1" applyBorder="1" applyAlignment="1">
      <alignment horizontal="right"/>
    </xf>
    <xf numFmtId="4" fontId="4" fillId="0" borderId="24" xfId="0" applyNumberFormat="1" applyFont="1" applyBorder="1" applyAlignment="1">
      <alignment horizontal="right" vertical="center"/>
    </xf>
    <xf numFmtId="4" fontId="4" fillId="0" borderId="34" xfId="0" applyNumberFormat="1" applyFont="1" applyBorder="1" applyAlignment="1">
      <alignment horizontal="right" vertical="center"/>
    </xf>
    <xf numFmtId="4" fontId="4" fillId="0" borderId="36" xfId="0" applyNumberFormat="1" applyFont="1" applyBorder="1" applyAlignment="1">
      <alignment horizontal="right" vertical="center"/>
    </xf>
    <xf numFmtId="4" fontId="0" fillId="0" borderId="7" xfId="0" applyNumberFormat="1" applyFont="1" applyBorder="1" applyAlignment="1">
      <alignment horizontal="right" vertical="center"/>
    </xf>
    <xf numFmtId="4" fontId="0" fillId="0" borderId="38" xfId="0" applyNumberFormat="1" applyFont="1" applyBorder="1" applyAlignment="1">
      <alignment horizontal="right" vertical="center"/>
    </xf>
    <xf numFmtId="4" fontId="0" fillId="0" borderId="22" xfId="0" applyNumberFormat="1" applyFont="1" applyBorder="1" applyAlignment="1">
      <alignment horizontal="right" vertical="center"/>
    </xf>
    <xf numFmtId="4" fontId="0" fillId="0" borderId="24" xfId="0" applyNumberFormat="1" applyFont="1" applyBorder="1" applyAlignment="1">
      <alignment horizontal="right" vertical="center"/>
    </xf>
    <xf numFmtId="4" fontId="0" fillId="0" borderId="22" xfId="0" applyNumberFormat="1" applyFont="1" applyBorder="1" applyAlignment="1">
      <alignment horizontal="right"/>
    </xf>
    <xf numFmtId="4" fontId="4" fillId="0" borderId="2" xfId="0" applyNumberFormat="1" applyFont="1" applyBorder="1" applyAlignment="1">
      <alignment horizontal="right"/>
    </xf>
    <xf numFmtId="4" fontId="4" fillId="0" borderId="17" xfId="0" applyNumberFormat="1" applyFont="1" applyBorder="1" applyAlignment="1">
      <alignment horizontal="right"/>
    </xf>
    <xf numFmtId="4" fontId="4" fillId="0" borderId="24" xfId="0" applyNumberFormat="1" applyFont="1" applyBorder="1" applyAlignment="1">
      <alignment horizontal="right"/>
    </xf>
    <xf numFmtId="4" fontId="0" fillId="0" borderId="24" xfId="0" applyNumberFormat="1" applyFont="1" applyBorder="1" applyAlignment="1">
      <alignment horizontal="right"/>
    </xf>
    <xf numFmtId="4" fontId="0" fillId="0" borderId="34" xfId="0" applyNumberFormat="1" applyFont="1" applyBorder="1" applyAlignment="1">
      <alignment horizontal="right"/>
    </xf>
    <xf numFmtId="4" fontId="0" fillId="0" borderId="9" xfId="0" applyNumberFormat="1" applyFont="1" applyBorder="1" applyAlignment="1">
      <alignment horizontal="right"/>
    </xf>
    <xf numFmtId="4" fontId="4" fillId="0" borderId="11" xfId="0" applyNumberFormat="1" applyFont="1" applyBorder="1" applyAlignment="1">
      <alignment horizontal="right"/>
    </xf>
    <xf numFmtId="4" fontId="0" fillId="0" borderId="11" xfId="0" applyNumberFormat="1" applyFont="1" applyBorder="1" applyAlignment="1">
      <alignment horizontal="right"/>
    </xf>
    <xf numFmtId="0" fontId="0" fillId="0" borderId="11" xfId="18" applyFont="1" applyFill="1" applyBorder="1" applyAlignment="1" applyProtection="1">
      <alignment horizontal="center" vertical="center"/>
      <protection/>
    </xf>
    <xf numFmtId="4" fontId="0" fillId="0" borderId="5" xfId="0" applyNumberFormat="1" applyFont="1" applyBorder="1" applyAlignment="1">
      <alignment horizontal="right"/>
    </xf>
    <xf numFmtId="4" fontId="0" fillId="0" borderId="23" xfId="0" applyNumberFormat="1" applyFont="1" applyBorder="1" applyAlignment="1">
      <alignment horizontal="right"/>
    </xf>
    <xf numFmtId="0" fontId="0" fillId="0" borderId="11" xfId="18" applyFont="1" applyFill="1" applyBorder="1" applyAlignment="1" applyProtection="1">
      <alignment horizontal="center"/>
      <protection/>
    </xf>
    <xf numFmtId="4" fontId="4" fillId="0" borderId="49" xfId="0" applyNumberFormat="1" applyFont="1" applyBorder="1" applyAlignment="1">
      <alignment horizontal="right"/>
    </xf>
    <xf numFmtId="4" fontId="4" fillId="0" borderId="18" xfId="0" applyNumberFormat="1" applyFont="1" applyBorder="1" applyAlignment="1">
      <alignment horizontal="right"/>
    </xf>
    <xf numFmtId="0" fontId="0" fillId="0" borderId="31" xfId="0" applyFont="1" applyBorder="1" applyAlignment="1">
      <alignment horizontal="center"/>
    </xf>
    <xf numFmtId="4" fontId="4" fillId="0" borderId="41" xfId="0" applyNumberFormat="1" applyFont="1" applyFill="1" applyBorder="1" applyAlignment="1">
      <alignment horizontal="right"/>
    </xf>
    <xf numFmtId="4" fontId="4" fillId="0" borderId="32" xfId="0" applyNumberFormat="1" applyFont="1" applyBorder="1" applyAlignment="1">
      <alignment horizontal="right"/>
    </xf>
    <xf numFmtId="4" fontId="0" fillId="0" borderId="26" xfId="0" applyNumberFormat="1" applyFont="1" applyBorder="1" applyAlignment="1">
      <alignment horizontal="right"/>
    </xf>
    <xf numFmtId="4" fontId="0" fillId="0" borderId="37" xfId="18" applyNumberFormat="1" applyFont="1" applyBorder="1" applyAlignment="1" applyProtection="1">
      <alignment horizontal="right"/>
      <protection/>
    </xf>
    <xf numFmtId="4" fontId="0" fillId="0" borderId="22" xfId="18" applyNumberFormat="1" applyFont="1" applyBorder="1" applyAlignment="1" applyProtection="1">
      <alignment horizontal="right"/>
      <protection/>
    </xf>
    <xf numFmtId="0" fontId="4" fillId="0" borderId="19" xfId="18" applyFont="1" applyFill="1" applyBorder="1" applyAlignment="1" applyProtection="1">
      <alignment horizontal="center" vertical="center"/>
      <protection/>
    </xf>
    <xf numFmtId="0" fontId="0" fillId="0" borderId="20" xfId="18" applyFont="1" applyBorder="1" applyAlignment="1" applyProtection="1">
      <alignment horizontal="left" vertical="center" wrapText="1"/>
      <protection/>
    </xf>
    <xf numFmtId="0" fontId="4" fillId="0" borderId="20" xfId="18" applyFont="1" applyBorder="1" applyAlignment="1" applyProtection="1">
      <alignment horizontal="center" vertical="center" wrapText="1"/>
      <protection/>
    </xf>
    <xf numFmtId="0" fontId="0" fillId="0" borderId="30" xfId="18" applyFont="1" applyBorder="1" applyAlignment="1" applyProtection="1">
      <alignment vertical="center" wrapText="1"/>
      <protection/>
    </xf>
    <xf numFmtId="0" fontId="0" fillId="0" borderId="20" xfId="18" applyFont="1" applyBorder="1" applyAlignment="1" applyProtection="1">
      <alignment vertical="top" wrapText="1"/>
      <protection/>
    </xf>
    <xf numFmtId="0" fontId="0" fillId="0" borderId="8" xfId="18" applyFont="1" applyBorder="1" applyAlignment="1" applyProtection="1">
      <alignment vertical="center" wrapText="1"/>
      <protection/>
    </xf>
    <xf numFmtId="0" fontId="4" fillId="0" borderId="50" xfId="0" applyFont="1" applyBorder="1" applyAlignment="1">
      <alignment horizontal="center"/>
    </xf>
    <xf numFmtId="0" fontId="4" fillId="0" borderId="51" xfId="0" applyFont="1" applyBorder="1" applyAlignment="1">
      <alignment horizontal="center"/>
    </xf>
    <xf numFmtId="4" fontId="4" fillId="0" borderId="52" xfId="0" applyNumberFormat="1" applyFont="1" applyBorder="1" applyAlignment="1">
      <alignment horizontal="right" vertical="center"/>
    </xf>
    <xf numFmtId="0" fontId="4" fillId="0" borderId="53" xfId="18" applyFont="1" applyBorder="1" applyAlignment="1" applyProtection="1">
      <alignment horizontal="center" wrapText="1"/>
      <protection/>
    </xf>
    <xf numFmtId="0" fontId="4" fillId="0" borderId="20" xfId="18" applyFont="1" applyBorder="1" applyAlignment="1" applyProtection="1">
      <alignment horizontal="center" wrapText="1"/>
      <protection/>
    </xf>
    <xf numFmtId="0" fontId="4" fillId="0" borderId="54" xfId="0" applyFont="1" applyBorder="1" applyAlignment="1">
      <alignment horizontal="center"/>
    </xf>
    <xf numFmtId="4" fontId="4" fillId="0" borderId="18" xfId="0" applyNumberFormat="1" applyFont="1" applyBorder="1" applyAlignment="1">
      <alignment horizontal="right"/>
    </xf>
    <xf numFmtId="4" fontId="4" fillId="0" borderId="55" xfId="0" applyNumberFormat="1" applyFont="1" applyBorder="1" applyAlignment="1">
      <alignment horizontal="right"/>
    </xf>
    <xf numFmtId="0" fontId="2" fillId="0" borderId="7" xfId="0" applyFont="1" applyBorder="1" applyAlignment="1">
      <alignment horizontal="center"/>
    </xf>
    <xf numFmtId="0" fontId="2" fillId="0" borderId="38" xfId="0" applyFont="1" applyBorder="1" applyAlignment="1">
      <alignment horizontal="center"/>
    </xf>
    <xf numFmtId="0" fontId="2" fillId="0" borderId="22" xfId="0" applyFont="1" applyBorder="1" applyAlignment="1">
      <alignment horizontal="center"/>
    </xf>
    <xf numFmtId="0" fontId="0" fillId="0" borderId="56" xfId="0" applyBorder="1" applyAlignment="1">
      <alignment/>
    </xf>
    <xf numFmtId="0" fontId="4" fillId="0" borderId="47" xfId="0" applyFont="1" applyBorder="1" applyAlignment="1">
      <alignment horizontal="center"/>
    </xf>
    <xf numFmtId="0" fontId="5" fillId="0" borderId="57" xfId="0" applyFont="1" applyBorder="1" applyAlignment="1">
      <alignment horizontal="center"/>
    </xf>
    <xf numFmtId="0" fontId="0" fillId="0" borderId="58" xfId="0" applyBorder="1" applyAlignment="1">
      <alignment/>
    </xf>
    <xf numFmtId="0" fontId="0" fillId="0" borderId="55" xfId="0" applyBorder="1" applyAlignment="1">
      <alignment/>
    </xf>
    <xf numFmtId="0" fontId="9" fillId="0" borderId="0" xfId="0" applyFont="1" applyAlignment="1">
      <alignment horizontal="center"/>
    </xf>
    <xf numFmtId="0" fontId="3" fillId="0" borderId="0" xfId="0" applyFont="1" applyAlignment="1">
      <alignment horizontal="center"/>
    </xf>
    <xf numFmtId="0" fontId="6" fillId="0" borderId="0" xfId="0" applyFont="1" applyAlignment="1">
      <alignment horizontal="center"/>
    </xf>
  </cellXfs>
  <cellStyles count="10">
    <cellStyle name="Normal" xfId="0"/>
    <cellStyle name="Hyperlink" xfId="15"/>
    <cellStyle name="Currency" xfId="16"/>
    <cellStyle name="Currency [0]" xfId="17"/>
    <cellStyle name="Обычный_ZV1PIV98" xfId="18"/>
    <cellStyle name="Followed Hyperlink" xfId="19"/>
    <cellStyle name="Percent" xfId="20"/>
    <cellStyle name="Тысячи_бюджет 1998 по клас."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G102"/>
  <sheetViews>
    <sheetView tabSelected="1" zoomScaleSheetLayoutView="75" workbookViewId="0" topLeftCell="A1">
      <selection activeCell="D5" sqref="D5"/>
    </sheetView>
  </sheetViews>
  <sheetFormatPr defaultColWidth="9.00390625" defaultRowHeight="12.75"/>
  <cols>
    <col min="1" max="1" width="0.37109375" style="0" customWidth="1"/>
    <col min="2" max="2" width="13.125" style="0" customWidth="1"/>
    <col min="3" max="3" width="59.75390625" style="1" customWidth="1"/>
    <col min="4" max="4" width="16.875" style="0" customWidth="1"/>
    <col min="5" max="5" width="16.25390625" style="0" customWidth="1"/>
    <col min="6" max="6" width="18.875" style="0" customWidth="1"/>
  </cols>
  <sheetData>
    <row r="1" ht="4.5" customHeight="1"/>
    <row r="2" spans="3:6" ht="20.25">
      <c r="C2" s="235" t="s">
        <v>86</v>
      </c>
      <c r="D2" s="235"/>
      <c r="E2" s="235"/>
      <c r="F2" s="235"/>
    </row>
    <row r="3" spans="3:6" ht="20.25">
      <c r="C3" s="41"/>
      <c r="D3" s="235" t="s">
        <v>79</v>
      </c>
      <c r="E3" s="235"/>
      <c r="F3" s="235"/>
    </row>
    <row r="4" spans="3:6" ht="20.25">
      <c r="C4" s="41"/>
      <c r="D4" s="235" t="s">
        <v>140</v>
      </c>
      <c r="E4" s="235"/>
      <c r="F4" s="235"/>
    </row>
    <row r="5" spans="4:6" ht="12.75" customHeight="1">
      <c r="D5" s="3"/>
      <c r="E5" s="39"/>
      <c r="F5" s="40"/>
    </row>
    <row r="6" spans="3:4" ht="15" customHeight="1">
      <c r="C6" s="236" t="s">
        <v>0</v>
      </c>
      <c r="D6" s="236"/>
    </row>
    <row r="7" ht="7.5" customHeight="1" thickBot="1">
      <c r="E7" s="3"/>
    </row>
    <row r="8" ht="9" customHeight="1" hidden="1" thickBot="1">
      <c r="F8" s="2" t="s">
        <v>1</v>
      </c>
    </row>
    <row r="9" spans="2:6" ht="27.75" customHeight="1">
      <c r="B9" s="4" t="s">
        <v>2</v>
      </c>
      <c r="C9" s="5" t="s">
        <v>3</v>
      </c>
      <c r="D9" s="5" t="s">
        <v>4</v>
      </c>
      <c r="E9" s="5" t="s">
        <v>5</v>
      </c>
      <c r="F9" s="6" t="s">
        <v>6</v>
      </c>
    </row>
    <row r="10" spans="2:6" ht="15" thickBot="1">
      <c r="B10" s="7">
        <v>1</v>
      </c>
      <c r="C10" s="8">
        <v>2</v>
      </c>
      <c r="D10" s="8">
        <v>3</v>
      </c>
      <c r="E10" s="8">
        <v>4</v>
      </c>
      <c r="F10" s="9">
        <v>5</v>
      </c>
    </row>
    <row r="11" spans="2:6" ht="17.25" customHeight="1">
      <c r="B11" s="10">
        <v>10000000</v>
      </c>
      <c r="C11" s="11" t="s">
        <v>7</v>
      </c>
      <c r="D11" s="149">
        <f>D12+D17+D19+D23+D31</f>
        <v>595993262.01</v>
      </c>
      <c r="E11" s="127">
        <f>E17+E23</f>
        <v>17096674.76</v>
      </c>
      <c r="F11" s="128">
        <f>D11+E11</f>
        <v>613089936.77</v>
      </c>
    </row>
    <row r="12" spans="2:6" ht="26.25" customHeight="1">
      <c r="B12" s="54">
        <v>11000000</v>
      </c>
      <c r="C12" s="55" t="s">
        <v>8</v>
      </c>
      <c r="D12" s="159">
        <f>D13+D15</f>
        <v>484953690.71</v>
      </c>
      <c r="E12" s="159"/>
      <c r="F12" s="159">
        <f>F13+F15</f>
        <v>484953690.71</v>
      </c>
    </row>
    <row r="13" spans="2:6" ht="14.25" customHeight="1">
      <c r="B13" s="14">
        <v>11010000</v>
      </c>
      <c r="C13" s="15" t="s">
        <v>92</v>
      </c>
      <c r="D13" s="133">
        <v>474312979.2</v>
      </c>
      <c r="E13" s="106"/>
      <c r="F13" s="107">
        <f>D13+E13</f>
        <v>474312979.2</v>
      </c>
    </row>
    <row r="14" spans="2:6" ht="25.5">
      <c r="B14" s="12">
        <v>11010400</v>
      </c>
      <c r="C14" s="13" t="s">
        <v>10</v>
      </c>
      <c r="D14" s="133">
        <v>3118615.97</v>
      </c>
      <c r="E14" s="106"/>
      <c r="F14" s="107">
        <f>D14+E14</f>
        <v>3118615.97</v>
      </c>
    </row>
    <row r="15" spans="2:6" ht="14.25" customHeight="1">
      <c r="B15" s="14">
        <v>11020000</v>
      </c>
      <c r="C15" s="15" t="s">
        <v>11</v>
      </c>
      <c r="D15" s="195">
        <f>D16</f>
        <v>10640711.51</v>
      </c>
      <c r="E15" s="129"/>
      <c r="F15" s="110">
        <f>F16</f>
        <v>10640711.51</v>
      </c>
    </row>
    <row r="16" spans="2:6" ht="25.5">
      <c r="B16" s="12">
        <v>11020200</v>
      </c>
      <c r="C16" s="13" t="s">
        <v>12</v>
      </c>
      <c r="D16" s="164">
        <v>10640711.51</v>
      </c>
      <c r="E16" s="112"/>
      <c r="F16" s="107">
        <f>D16+E16</f>
        <v>10640711.51</v>
      </c>
    </row>
    <row r="17" spans="2:6" ht="16.5" customHeight="1">
      <c r="B17" s="14">
        <v>12000000</v>
      </c>
      <c r="C17" s="15" t="s">
        <v>13</v>
      </c>
      <c r="D17" s="195"/>
      <c r="E17" s="129">
        <f>E18</f>
        <v>16769676.4</v>
      </c>
      <c r="F17" s="110">
        <f>F18</f>
        <v>16769676.4</v>
      </c>
    </row>
    <row r="18" spans="2:6" ht="25.5">
      <c r="B18" s="12">
        <v>12020000</v>
      </c>
      <c r="C18" s="13" t="s">
        <v>14</v>
      </c>
      <c r="D18" s="164"/>
      <c r="E18" s="112">
        <v>16769676.4</v>
      </c>
      <c r="F18" s="107">
        <f>D18+E18</f>
        <v>16769676.4</v>
      </c>
    </row>
    <row r="19" spans="2:6" ht="14.25" customHeight="1">
      <c r="B19" s="14">
        <v>13000000</v>
      </c>
      <c r="C19" s="16" t="s">
        <v>15</v>
      </c>
      <c r="D19" s="195">
        <f>D20+D21+D22</f>
        <v>46061095.34</v>
      </c>
      <c r="E19" s="129"/>
      <c r="F19" s="131">
        <f>D19+E19</f>
        <v>46061095.34</v>
      </c>
    </row>
    <row r="20" spans="2:6" ht="12.75" customHeight="1" hidden="1">
      <c r="B20" s="95">
        <v>13020000</v>
      </c>
      <c r="C20" s="90" t="s">
        <v>112</v>
      </c>
      <c r="D20" s="196">
        <v>0</v>
      </c>
      <c r="E20" s="197"/>
      <c r="F20" s="177">
        <f>D20+E20</f>
        <v>0</v>
      </c>
    </row>
    <row r="21" spans="2:6" ht="14.25" customHeight="1">
      <c r="B21" s="95">
        <v>13030200</v>
      </c>
      <c r="C21" s="90" t="s">
        <v>120</v>
      </c>
      <c r="D21" s="196">
        <v>124700</v>
      </c>
      <c r="E21" s="197"/>
      <c r="F21" s="177">
        <f>D21+E21</f>
        <v>124700</v>
      </c>
    </row>
    <row r="22" spans="2:6" ht="12.75" customHeight="1">
      <c r="B22" s="12">
        <v>13050000</v>
      </c>
      <c r="C22" s="13" t="s">
        <v>16</v>
      </c>
      <c r="D22" s="133">
        <v>45936395.34</v>
      </c>
      <c r="E22" s="106"/>
      <c r="F22" s="107">
        <f aca="true" t="shared" si="0" ref="F22:F30">D22+E22</f>
        <v>45936395.34</v>
      </c>
    </row>
    <row r="23" spans="2:6" ht="14.25" customHeight="1">
      <c r="B23" s="14">
        <v>14000000</v>
      </c>
      <c r="C23" s="16" t="s">
        <v>17</v>
      </c>
      <c r="D23" s="159">
        <f>D24+D29</f>
        <v>19924342.57</v>
      </c>
      <c r="E23" s="109">
        <f>E29</f>
        <v>326998.36</v>
      </c>
      <c r="F23" s="110">
        <f t="shared" si="0"/>
        <v>20251340.93</v>
      </c>
    </row>
    <row r="24" spans="2:6" ht="12" customHeight="1">
      <c r="B24" s="59">
        <v>14060000</v>
      </c>
      <c r="C24" s="91" t="s">
        <v>18</v>
      </c>
      <c r="D24" s="198">
        <f>SUM(D25:D28)</f>
        <v>639320.48</v>
      </c>
      <c r="E24" s="142"/>
      <c r="F24" s="177">
        <f t="shared" si="0"/>
        <v>639320.48</v>
      </c>
    </row>
    <row r="25" spans="2:6" ht="15.75" customHeight="1">
      <c r="B25" s="95">
        <v>14060200</v>
      </c>
      <c r="C25" s="91" t="s">
        <v>113</v>
      </c>
      <c r="D25" s="198">
        <v>34</v>
      </c>
      <c r="E25" s="142"/>
      <c r="F25" s="177">
        <f t="shared" si="0"/>
        <v>34</v>
      </c>
    </row>
    <row r="26" spans="2:6" ht="15" customHeight="1">
      <c r="B26" s="12">
        <v>14060300</v>
      </c>
      <c r="C26" s="13" t="s">
        <v>19</v>
      </c>
      <c r="D26" s="133">
        <v>636997.98</v>
      </c>
      <c r="E26" s="106"/>
      <c r="F26" s="107">
        <f t="shared" si="0"/>
        <v>636997.98</v>
      </c>
    </row>
    <row r="27" spans="2:6" ht="0.75" customHeight="1" hidden="1">
      <c r="B27" s="12">
        <v>14061100</v>
      </c>
      <c r="C27" s="13" t="s">
        <v>20</v>
      </c>
      <c r="D27" s="133"/>
      <c r="E27" s="106"/>
      <c r="F27" s="107">
        <f t="shared" si="0"/>
        <v>0</v>
      </c>
    </row>
    <row r="28" spans="2:6" ht="25.5">
      <c r="B28" s="12">
        <v>14060900</v>
      </c>
      <c r="C28" s="13" t="s">
        <v>75</v>
      </c>
      <c r="D28" s="133">
        <v>2288.5</v>
      </c>
      <c r="E28" s="106"/>
      <c r="F28" s="107">
        <f t="shared" si="0"/>
        <v>2288.5</v>
      </c>
    </row>
    <row r="29" spans="2:6" ht="25.5">
      <c r="B29" s="14">
        <v>14070000</v>
      </c>
      <c r="C29" s="15" t="s">
        <v>21</v>
      </c>
      <c r="D29" s="159">
        <v>19285022.09</v>
      </c>
      <c r="E29" s="109">
        <f>E30</f>
        <v>326998.36</v>
      </c>
      <c r="F29" s="110">
        <f t="shared" si="0"/>
        <v>19612020.45</v>
      </c>
    </row>
    <row r="30" spans="2:6" ht="26.25" customHeight="1">
      <c r="B30" s="12">
        <v>14071500</v>
      </c>
      <c r="C30" s="13" t="s">
        <v>22</v>
      </c>
      <c r="D30" s="133"/>
      <c r="E30" s="106">
        <v>326998.36</v>
      </c>
      <c r="F30" s="107">
        <f t="shared" si="0"/>
        <v>326998.36</v>
      </c>
    </row>
    <row r="31" spans="2:6" ht="12.75">
      <c r="B31" s="14">
        <v>16000000</v>
      </c>
      <c r="C31" s="16" t="s">
        <v>23</v>
      </c>
      <c r="D31" s="159">
        <f>D32+D33+D34+D35</f>
        <v>45054133.39</v>
      </c>
      <c r="E31" s="109"/>
      <c r="F31" s="110">
        <f>SUM(F32:F35)</f>
        <v>45054133.39</v>
      </c>
    </row>
    <row r="32" spans="2:6" ht="12.75">
      <c r="B32" s="12">
        <v>16010000</v>
      </c>
      <c r="C32" s="13" t="s">
        <v>24</v>
      </c>
      <c r="D32" s="133">
        <v>15987154.35</v>
      </c>
      <c r="E32" s="106"/>
      <c r="F32" s="107">
        <f aca="true" t="shared" si="1" ref="F32:F59">D32+E32</f>
        <v>15987154.35</v>
      </c>
    </row>
    <row r="33" spans="2:6" ht="12" customHeight="1">
      <c r="B33" s="12">
        <v>16030000</v>
      </c>
      <c r="C33" s="13" t="s">
        <v>101</v>
      </c>
      <c r="D33" s="133">
        <v>2930.93</v>
      </c>
      <c r="E33" s="106"/>
      <c r="F33" s="107">
        <f t="shared" si="1"/>
        <v>2930.93</v>
      </c>
    </row>
    <row r="34" spans="2:6" ht="14.25" customHeight="1" hidden="1">
      <c r="B34" s="12">
        <v>16040000</v>
      </c>
      <c r="C34" s="13" t="s">
        <v>69</v>
      </c>
      <c r="D34" s="133">
        <v>0</v>
      </c>
      <c r="E34" s="106"/>
      <c r="F34" s="107">
        <f t="shared" si="1"/>
        <v>0</v>
      </c>
    </row>
    <row r="35" spans="2:6" ht="15" customHeight="1">
      <c r="B35" s="12">
        <v>16050000</v>
      </c>
      <c r="C35" s="13" t="s">
        <v>25</v>
      </c>
      <c r="D35" s="133">
        <v>29064048.11</v>
      </c>
      <c r="E35" s="106"/>
      <c r="F35" s="107">
        <f t="shared" si="1"/>
        <v>29064048.11</v>
      </c>
    </row>
    <row r="36" spans="2:6" ht="14.25" customHeight="1">
      <c r="B36" s="14">
        <v>20000000</v>
      </c>
      <c r="C36" s="16" t="s">
        <v>26</v>
      </c>
      <c r="D36" s="159">
        <f>D37+D44+D49+D51</f>
        <v>32442687.270000003</v>
      </c>
      <c r="E36" s="109">
        <f>E37+E39+E51+E59</f>
        <v>9376250.41</v>
      </c>
      <c r="F36" s="110">
        <f t="shared" si="1"/>
        <v>41818937.68000001</v>
      </c>
    </row>
    <row r="37" spans="2:6" ht="15" customHeight="1">
      <c r="B37" s="14">
        <v>21000000</v>
      </c>
      <c r="C37" s="16" t="s">
        <v>27</v>
      </c>
      <c r="D37" s="141">
        <f>D38+D40+D41</f>
        <v>11179167.870000001</v>
      </c>
      <c r="E37" s="141">
        <f>E38+E41+E42</f>
        <v>762834.55</v>
      </c>
      <c r="F37" s="110">
        <f t="shared" si="1"/>
        <v>11942002.420000002</v>
      </c>
    </row>
    <row r="38" spans="2:6" ht="39.75" customHeight="1">
      <c r="B38" s="12">
        <v>21010300</v>
      </c>
      <c r="C38" s="13" t="s">
        <v>104</v>
      </c>
      <c r="D38" s="133">
        <v>2350985.59</v>
      </c>
      <c r="E38" s="140"/>
      <c r="F38" s="107">
        <f t="shared" si="1"/>
        <v>2350985.59</v>
      </c>
    </row>
    <row r="39" spans="2:6" ht="31.5" customHeight="1" hidden="1">
      <c r="B39" s="12">
        <v>21010800</v>
      </c>
      <c r="C39" s="13" t="s">
        <v>98</v>
      </c>
      <c r="D39" s="133"/>
      <c r="E39" s="140"/>
      <c r="F39" s="107">
        <f t="shared" si="1"/>
        <v>0</v>
      </c>
    </row>
    <row r="40" spans="2:6" ht="26.25" customHeight="1">
      <c r="B40" s="12">
        <v>21040000</v>
      </c>
      <c r="C40" s="13" t="s">
        <v>28</v>
      </c>
      <c r="D40" s="133">
        <v>8827658.46</v>
      </c>
      <c r="E40" s="140"/>
      <c r="F40" s="107">
        <f t="shared" si="1"/>
        <v>8827658.46</v>
      </c>
    </row>
    <row r="41" spans="2:6" ht="15" customHeight="1">
      <c r="B41" s="12">
        <v>21080000</v>
      </c>
      <c r="C41" s="94" t="s">
        <v>29</v>
      </c>
      <c r="D41" s="133">
        <v>523.82</v>
      </c>
      <c r="E41" s="140"/>
      <c r="F41" s="107">
        <f t="shared" si="1"/>
        <v>523.82</v>
      </c>
    </row>
    <row r="42" spans="2:6" ht="26.25" customHeight="1">
      <c r="B42" s="12">
        <v>21110000</v>
      </c>
      <c r="C42" s="13" t="s">
        <v>99</v>
      </c>
      <c r="D42" s="133"/>
      <c r="E42" s="140">
        <v>762834.55</v>
      </c>
      <c r="F42" s="107">
        <f t="shared" si="1"/>
        <v>762834.55</v>
      </c>
    </row>
    <row r="43" spans="2:6" ht="18" customHeight="1" hidden="1">
      <c r="B43" s="12">
        <v>21080000</v>
      </c>
      <c r="C43" s="13" t="s">
        <v>29</v>
      </c>
      <c r="D43" s="133">
        <v>790537.4</v>
      </c>
      <c r="E43" s="106"/>
      <c r="F43" s="107">
        <f t="shared" si="1"/>
        <v>790537.4</v>
      </c>
    </row>
    <row r="44" spans="2:6" ht="24.75" customHeight="1">
      <c r="B44" s="14">
        <v>22000000</v>
      </c>
      <c r="C44" s="16" t="s">
        <v>30</v>
      </c>
      <c r="D44" s="159">
        <f>D45+D46</f>
        <v>21307071.740000002</v>
      </c>
      <c r="E44" s="109"/>
      <c r="F44" s="110">
        <f t="shared" si="1"/>
        <v>21307071.740000002</v>
      </c>
    </row>
    <row r="45" spans="2:6" ht="15" customHeight="1">
      <c r="B45" s="12">
        <v>22080000</v>
      </c>
      <c r="C45" s="13" t="s">
        <v>31</v>
      </c>
      <c r="D45" s="133">
        <v>17255359.5</v>
      </c>
      <c r="E45" s="106"/>
      <c r="F45" s="107">
        <f t="shared" si="1"/>
        <v>17255359.5</v>
      </c>
    </row>
    <row r="46" spans="2:6" ht="14.25" customHeight="1">
      <c r="B46" s="12">
        <v>22090000</v>
      </c>
      <c r="C46" s="13" t="s">
        <v>32</v>
      </c>
      <c r="D46" s="133">
        <v>4051712.24</v>
      </c>
      <c r="E46" s="106"/>
      <c r="F46" s="107">
        <f t="shared" si="1"/>
        <v>4051712.24</v>
      </c>
    </row>
    <row r="47" spans="2:6" ht="39" customHeight="1" hidden="1">
      <c r="B47" s="12">
        <v>22090100</v>
      </c>
      <c r="C47" s="13" t="s">
        <v>97</v>
      </c>
      <c r="D47" s="133">
        <v>578769</v>
      </c>
      <c r="E47" s="106"/>
      <c r="F47" s="107">
        <f t="shared" si="1"/>
        <v>578769</v>
      </c>
    </row>
    <row r="48" spans="2:6" ht="41.25" customHeight="1" hidden="1">
      <c r="B48" s="12">
        <v>22090400</v>
      </c>
      <c r="C48" s="13" t="s">
        <v>33</v>
      </c>
      <c r="D48" s="133">
        <v>869454</v>
      </c>
      <c r="E48" s="106"/>
      <c r="F48" s="107">
        <f t="shared" si="1"/>
        <v>869454</v>
      </c>
    </row>
    <row r="49" spans="2:6" ht="12.75">
      <c r="B49" s="14">
        <v>23000000</v>
      </c>
      <c r="C49" s="16" t="s">
        <v>34</v>
      </c>
      <c r="D49" s="159">
        <f>D50</f>
        <v>-218244.89</v>
      </c>
      <c r="E49" s="109"/>
      <c r="F49" s="110">
        <f t="shared" si="1"/>
        <v>-218244.89</v>
      </c>
    </row>
    <row r="50" spans="2:6" ht="12.75">
      <c r="B50" s="12">
        <v>23030000</v>
      </c>
      <c r="C50" s="13" t="s">
        <v>35</v>
      </c>
      <c r="D50" s="133">
        <v>-218244.89</v>
      </c>
      <c r="E50" s="106"/>
      <c r="F50" s="107">
        <f t="shared" si="1"/>
        <v>-218244.89</v>
      </c>
    </row>
    <row r="51" spans="2:7" ht="12.75">
      <c r="B51" s="14">
        <v>24000000</v>
      </c>
      <c r="C51" s="16" t="s">
        <v>36</v>
      </c>
      <c r="D51" s="159">
        <f>D52+D53+D57</f>
        <v>174692.55</v>
      </c>
      <c r="E51" s="109">
        <f>SUM(E52:E53)+E57</f>
        <v>503024.85</v>
      </c>
      <c r="F51" s="131">
        <f t="shared" si="1"/>
        <v>677717.3999999999</v>
      </c>
      <c r="G51" s="44"/>
    </row>
    <row r="52" spans="2:6" ht="38.25">
      <c r="B52" s="12">
        <v>24030000</v>
      </c>
      <c r="C52" s="13" t="s">
        <v>37</v>
      </c>
      <c r="D52" s="133">
        <v>3142.58</v>
      </c>
      <c r="E52" s="106"/>
      <c r="F52" s="107">
        <f t="shared" si="1"/>
        <v>3142.58</v>
      </c>
    </row>
    <row r="53" spans="2:6" ht="12.75">
      <c r="B53" s="14">
        <v>24060000</v>
      </c>
      <c r="C53" s="16" t="s">
        <v>38</v>
      </c>
      <c r="D53" s="159">
        <f>D54+D55</f>
        <v>171549.97</v>
      </c>
      <c r="E53" s="109">
        <f>E56</f>
        <v>478338.49</v>
      </c>
      <c r="F53" s="110">
        <f t="shared" si="1"/>
        <v>649888.46</v>
      </c>
    </row>
    <row r="54" spans="2:6" ht="12.75">
      <c r="B54" s="12">
        <v>24060300</v>
      </c>
      <c r="C54" s="13" t="s">
        <v>38</v>
      </c>
      <c r="D54" s="133">
        <v>168565.19</v>
      </c>
      <c r="E54" s="106"/>
      <c r="F54" s="107">
        <f t="shared" si="1"/>
        <v>168565.19</v>
      </c>
    </row>
    <row r="55" spans="2:6" ht="15" customHeight="1">
      <c r="B55" s="12">
        <v>24060600</v>
      </c>
      <c r="C55" s="13" t="s">
        <v>39</v>
      </c>
      <c r="D55" s="133">
        <v>2984.78</v>
      </c>
      <c r="E55" s="106"/>
      <c r="F55" s="107">
        <f t="shared" si="1"/>
        <v>2984.78</v>
      </c>
    </row>
    <row r="56" spans="2:6" ht="25.5">
      <c r="B56" s="12">
        <v>24061600</v>
      </c>
      <c r="C56" s="13" t="s">
        <v>40</v>
      </c>
      <c r="D56" s="133"/>
      <c r="E56" s="106">
        <v>478338.49</v>
      </c>
      <c r="F56" s="107">
        <f t="shared" si="1"/>
        <v>478338.49</v>
      </c>
    </row>
    <row r="57" spans="2:6" ht="12.75">
      <c r="B57" s="12">
        <v>24110000</v>
      </c>
      <c r="C57" s="13" t="s">
        <v>93</v>
      </c>
      <c r="D57" s="133">
        <f>D58</f>
        <v>0</v>
      </c>
      <c r="E57" s="140">
        <f>E58</f>
        <v>24686.36</v>
      </c>
      <c r="F57" s="107">
        <f t="shared" si="1"/>
        <v>24686.36</v>
      </c>
    </row>
    <row r="58" spans="2:6" ht="25.5">
      <c r="B58" s="12">
        <v>24110600</v>
      </c>
      <c r="C58" s="13" t="s">
        <v>94</v>
      </c>
      <c r="D58" s="133">
        <v>0</v>
      </c>
      <c r="E58" s="106">
        <v>24686.36</v>
      </c>
      <c r="F58" s="107">
        <f t="shared" si="1"/>
        <v>24686.36</v>
      </c>
    </row>
    <row r="59" spans="2:6" ht="12.75">
      <c r="B59" s="18">
        <v>25000000</v>
      </c>
      <c r="C59" s="13" t="s">
        <v>41</v>
      </c>
      <c r="D59" s="133"/>
      <c r="E59" s="109">
        <v>8110391.01</v>
      </c>
      <c r="F59" s="110">
        <f t="shared" si="1"/>
        <v>8110391.01</v>
      </c>
    </row>
    <row r="60" spans="2:6" ht="12.75">
      <c r="B60" s="18">
        <v>30000000</v>
      </c>
      <c r="C60" s="16" t="s">
        <v>42</v>
      </c>
      <c r="D60" s="159"/>
      <c r="E60" s="108">
        <f>E61+E63</f>
        <v>82316152.41</v>
      </c>
      <c r="F60" s="108">
        <f>F61+F63</f>
        <v>82316152.41</v>
      </c>
    </row>
    <row r="61" spans="2:6" ht="12.75">
      <c r="B61" s="18">
        <v>31000000</v>
      </c>
      <c r="C61" s="16" t="s">
        <v>43</v>
      </c>
      <c r="D61" s="159"/>
      <c r="E61" s="108">
        <f>E62</f>
        <v>42034077.93</v>
      </c>
      <c r="F61" s="110">
        <f>F62</f>
        <v>42034077.93</v>
      </c>
    </row>
    <row r="62" spans="2:6" ht="25.5">
      <c r="B62" s="17">
        <v>31030000</v>
      </c>
      <c r="C62" s="13" t="s">
        <v>44</v>
      </c>
      <c r="D62" s="133"/>
      <c r="E62" s="105">
        <v>42034077.93</v>
      </c>
      <c r="F62" s="107">
        <f>D62+E62</f>
        <v>42034077.93</v>
      </c>
    </row>
    <row r="63" spans="2:6" ht="12.75">
      <c r="B63" s="17">
        <v>33010000</v>
      </c>
      <c r="C63" s="13" t="s">
        <v>96</v>
      </c>
      <c r="D63" s="133"/>
      <c r="E63" s="105">
        <v>40282074.48</v>
      </c>
      <c r="F63" s="107">
        <f>D63+E63</f>
        <v>40282074.48</v>
      </c>
    </row>
    <row r="64" spans="2:6" ht="12.75">
      <c r="B64" s="18">
        <v>50000000</v>
      </c>
      <c r="C64" s="16" t="s">
        <v>45</v>
      </c>
      <c r="D64" s="159"/>
      <c r="E64" s="109">
        <f>E65+E66</f>
        <v>59478456.8</v>
      </c>
      <c r="F64" s="131">
        <f>D64+E64</f>
        <v>59478456.8</v>
      </c>
    </row>
    <row r="65" spans="2:6" ht="14.25" customHeight="1">
      <c r="B65" s="17">
        <v>50080000</v>
      </c>
      <c r="C65" s="13" t="s">
        <v>46</v>
      </c>
      <c r="D65" s="133"/>
      <c r="E65" s="106">
        <v>3569929.4</v>
      </c>
      <c r="F65" s="107">
        <f>D65+E65</f>
        <v>3569929.4</v>
      </c>
    </row>
    <row r="66" spans="2:6" ht="39.75" customHeight="1">
      <c r="B66" s="12">
        <v>50110000</v>
      </c>
      <c r="C66" s="13" t="s">
        <v>47</v>
      </c>
      <c r="D66" s="133"/>
      <c r="E66" s="106">
        <v>55908527.4</v>
      </c>
      <c r="F66" s="107">
        <f>D66+E66</f>
        <v>55908527.4</v>
      </c>
    </row>
    <row r="67" spans="2:6" ht="11.25" customHeight="1">
      <c r="B67" s="19"/>
      <c r="C67" s="20" t="s">
        <v>48</v>
      </c>
      <c r="D67" s="159">
        <f>D11+D36+D64</f>
        <v>628435949.28</v>
      </c>
      <c r="E67" s="109">
        <f>E11+E36+E60+E64</f>
        <v>168267534.38</v>
      </c>
      <c r="F67" s="110">
        <f>F11+F36+F64+F60</f>
        <v>796703483.66</v>
      </c>
    </row>
    <row r="68" spans="2:6" ht="15" customHeight="1">
      <c r="B68" s="21">
        <v>40000000</v>
      </c>
      <c r="C68" s="20" t="s">
        <v>49</v>
      </c>
      <c r="D68" s="159">
        <f>D69+D73</f>
        <v>51958352.06999999</v>
      </c>
      <c r="E68" s="109">
        <f>E69+E73</f>
        <v>125158980.52000001</v>
      </c>
      <c r="F68" s="110">
        <f>F69+F73</f>
        <v>177117332.59</v>
      </c>
    </row>
    <row r="69" spans="2:6" ht="14.25" customHeight="1">
      <c r="B69" s="22">
        <v>41020000</v>
      </c>
      <c r="C69" s="20" t="s">
        <v>50</v>
      </c>
      <c r="D69" s="159">
        <f>SUM(D70:D72)</f>
        <v>1719000</v>
      </c>
      <c r="E69" s="159">
        <f>SUM(E70:E72)</f>
        <v>0</v>
      </c>
      <c r="F69" s="159">
        <f>SUM(F70:F72)</f>
        <v>1719000</v>
      </c>
    </row>
    <row r="70" spans="2:6" ht="17.25" customHeight="1">
      <c r="B70" s="23">
        <v>41020400</v>
      </c>
      <c r="C70" s="24" t="s">
        <v>133</v>
      </c>
      <c r="D70" s="198">
        <v>1719000</v>
      </c>
      <c r="E70" s="129"/>
      <c r="F70" s="107">
        <f>D70+E70</f>
        <v>1719000</v>
      </c>
    </row>
    <row r="71" spans="2:6" ht="103.5" customHeight="1" hidden="1">
      <c r="B71" s="43">
        <v>41020700</v>
      </c>
      <c r="C71" s="92" t="s">
        <v>107</v>
      </c>
      <c r="D71" s="133"/>
      <c r="E71" s="112"/>
      <c r="F71" s="107">
        <f>D71+E71</f>
        <v>0</v>
      </c>
    </row>
    <row r="72" spans="2:6" ht="54" customHeight="1" hidden="1">
      <c r="B72" s="43">
        <v>41021300</v>
      </c>
      <c r="C72" s="93" t="s">
        <v>108</v>
      </c>
      <c r="D72" s="136"/>
      <c r="E72" s="119"/>
      <c r="F72" s="107">
        <f>D72+E72</f>
        <v>0</v>
      </c>
    </row>
    <row r="73" spans="2:6" ht="13.5" customHeight="1">
      <c r="B73" s="45">
        <v>41030000</v>
      </c>
      <c r="C73" s="46" t="s">
        <v>51</v>
      </c>
      <c r="D73" s="205">
        <f>SUM(D74:D91)</f>
        <v>50239352.06999999</v>
      </c>
      <c r="E73" s="109">
        <f>SUM(E74:E91)</f>
        <v>125158980.52000001</v>
      </c>
      <c r="F73" s="206">
        <f>D73+E73</f>
        <v>175398332.59</v>
      </c>
    </row>
    <row r="74" spans="2:6" ht="30" customHeight="1" hidden="1">
      <c r="B74" s="25">
        <v>41030500</v>
      </c>
      <c r="C74" s="93" t="s">
        <v>106</v>
      </c>
      <c r="D74" s="199"/>
      <c r="E74" s="112"/>
      <c r="F74" s="107">
        <f>D74+E74</f>
        <v>0</v>
      </c>
    </row>
    <row r="75" spans="2:6" ht="114.75" customHeight="1" hidden="1">
      <c r="B75" s="25">
        <v>41030700</v>
      </c>
      <c r="C75" s="93" t="s">
        <v>105</v>
      </c>
      <c r="D75" s="200"/>
      <c r="E75" s="119"/>
      <c r="F75" s="107">
        <f aca="true" t="shared" si="2" ref="F75:F94">D75+E75</f>
        <v>0</v>
      </c>
    </row>
    <row r="76" spans="2:6" ht="38.25" customHeight="1">
      <c r="B76" s="201">
        <v>41030300</v>
      </c>
      <c r="C76" s="93" t="s">
        <v>130</v>
      </c>
      <c r="D76" s="200">
        <v>841981.61</v>
      </c>
      <c r="E76" s="119"/>
      <c r="F76" s="107">
        <f t="shared" si="2"/>
        <v>841981.61</v>
      </c>
    </row>
    <row r="77" spans="2:6" ht="27.75" customHeight="1">
      <c r="B77" s="201">
        <v>41030500</v>
      </c>
      <c r="C77" s="93" t="s">
        <v>106</v>
      </c>
      <c r="D77" s="200"/>
      <c r="E77" s="114">
        <v>1299999.98</v>
      </c>
      <c r="F77" s="107">
        <f t="shared" si="2"/>
        <v>1299999.98</v>
      </c>
    </row>
    <row r="78" spans="2:6" ht="102" customHeight="1">
      <c r="B78" s="71">
        <v>41030900</v>
      </c>
      <c r="C78" s="93" t="s">
        <v>126</v>
      </c>
      <c r="D78" s="136">
        <v>20576117.19</v>
      </c>
      <c r="E78" s="114"/>
      <c r="F78" s="107">
        <f t="shared" si="2"/>
        <v>20576117.19</v>
      </c>
    </row>
    <row r="79" spans="2:6" ht="52.5" customHeight="1">
      <c r="B79" s="71">
        <v>41031300</v>
      </c>
      <c r="C79" s="93" t="s">
        <v>121</v>
      </c>
      <c r="D79" s="136">
        <v>3884187.13</v>
      </c>
      <c r="E79" s="114"/>
      <c r="F79" s="107"/>
    </row>
    <row r="80" spans="2:6" ht="51.75" customHeight="1">
      <c r="B80" s="71">
        <v>41031900</v>
      </c>
      <c r="C80" s="24" t="s">
        <v>127</v>
      </c>
      <c r="D80" s="136"/>
      <c r="E80" s="114">
        <v>79764.66</v>
      </c>
      <c r="F80" s="107">
        <f t="shared" si="2"/>
        <v>79764.66</v>
      </c>
    </row>
    <row r="81" spans="2:6" ht="66.75" customHeight="1">
      <c r="B81" s="71">
        <v>41032200</v>
      </c>
      <c r="C81" s="78" t="s">
        <v>110</v>
      </c>
      <c r="D81" s="136">
        <v>15931074.65</v>
      </c>
      <c r="E81" s="114"/>
      <c r="F81" s="107">
        <f t="shared" si="2"/>
        <v>15931074.65</v>
      </c>
    </row>
    <row r="82" spans="2:6" ht="63.75" customHeight="1">
      <c r="B82" s="71">
        <v>41032300</v>
      </c>
      <c r="C82" s="93" t="s">
        <v>132</v>
      </c>
      <c r="D82" s="136">
        <v>662214.31</v>
      </c>
      <c r="E82" s="114"/>
      <c r="F82" s="107">
        <f t="shared" si="2"/>
        <v>662214.31</v>
      </c>
    </row>
    <row r="83" spans="2:6" ht="38.25" customHeight="1">
      <c r="B83" s="71">
        <v>41032700</v>
      </c>
      <c r="C83" s="27" t="s">
        <v>114</v>
      </c>
      <c r="D83" s="136"/>
      <c r="E83" s="114">
        <v>106779261.59</v>
      </c>
      <c r="F83" s="107">
        <f aca="true" t="shared" si="3" ref="F83:F90">D83+E83</f>
        <v>106779261.59</v>
      </c>
    </row>
    <row r="84" spans="2:6" ht="35.25" customHeight="1">
      <c r="B84" s="204">
        <v>41034900</v>
      </c>
      <c r="C84" s="78" t="s">
        <v>131</v>
      </c>
      <c r="D84" s="136"/>
      <c r="E84" s="114">
        <v>255362.86</v>
      </c>
      <c r="F84" s="107">
        <f t="shared" si="3"/>
        <v>255362.86</v>
      </c>
    </row>
    <row r="85" spans="2:6" ht="55.5" customHeight="1">
      <c r="B85" s="204">
        <v>41036000</v>
      </c>
      <c r="C85" s="80" t="s">
        <v>139</v>
      </c>
      <c r="D85" s="136">
        <v>1136352.4</v>
      </c>
      <c r="E85" s="114"/>
      <c r="F85" s="107"/>
    </row>
    <row r="86" spans="2:6" ht="28.5" customHeight="1">
      <c r="B86" s="71">
        <v>41037000</v>
      </c>
      <c r="C86" s="78" t="s">
        <v>115</v>
      </c>
      <c r="D86" s="136">
        <v>294239.51</v>
      </c>
      <c r="E86" s="114"/>
      <c r="F86" s="107">
        <f t="shared" si="3"/>
        <v>294239.51</v>
      </c>
    </row>
    <row r="87" spans="2:6" ht="41.25" customHeight="1">
      <c r="B87" s="71">
        <v>41037100</v>
      </c>
      <c r="C87" s="78" t="s">
        <v>128</v>
      </c>
      <c r="D87" s="136">
        <v>1950000</v>
      </c>
      <c r="E87" s="114"/>
      <c r="F87" s="107">
        <f t="shared" si="3"/>
        <v>1950000</v>
      </c>
    </row>
    <row r="88" spans="2:6" ht="88.5" customHeight="1">
      <c r="B88" s="204">
        <v>41037600</v>
      </c>
      <c r="C88" s="78" t="s">
        <v>129</v>
      </c>
      <c r="D88" s="136"/>
      <c r="E88" s="114">
        <v>16744591.43</v>
      </c>
      <c r="F88" s="107">
        <f t="shared" si="3"/>
        <v>16744591.43</v>
      </c>
    </row>
    <row r="89" spans="2:6" ht="41.25" customHeight="1">
      <c r="B89" s="71">
        <v>41037800</v>
      </c>
      <c r="C89" s="78" t="s">
        <v>116</v>
      </c>
      <c r="D89" s="136">
        <v>4631385.27</v>
      </c>
      <c r="E89" s="114"/>
      <c r="F89" s="107">
        <f t="shared" si="3"/>
        <v>4631385.27</v>
      </c>
    </row>
    <row r="90" spans="2:6" ht="39.75" customHeight="1">
      <c r="B90" s="71">
        <v>41038000</v>
      </c>
      <c r="C90" s="78" t="s">
        <v>122</v>
      </c>
      <c r="D90" s="136">
        <v>36800</v>
      </c>
      <c r="E90" s="114"/>
      <c r="F90" s="107">
        <f t="shared" si="3"/>
        <v>36800</v>
      </c>
    </row>
    <row r="91" spans="2:6" ht="15.75" customHeight="1">
      <c r="B91" s="26">
        <v>41035000</v>
      </c>
      <c r="C91" s="93" t="s">
        <v>111</v>
      </c>
      <c r="D91" s="136">
        <v>295000</v>
      </c>
      <c r="E91" s="114"/>
      <c r="F91" s="107">
        <f t="shared" si="2"/>
        <v>295000</v>
      </c>
    </row>
    <row r="92" spans="2:6" ht="14.25" customHeight="1" thickBot="1">
      <c r="B92" s="36">
        <v>90103</v>
      </c>
      <c r="C92" s="29" t="s">
        <v>76</v>
      </c>
      <c r="D92" s="137">
        <f>D67+D68</f>
        <v>680394301.3499999</v>
      </c>
      <c r="E92" s="121">
        <f>E67+E68</f>
        <v>293426514.9</v>
      </c>
      <c r="F92" s="122">
        <f t="shared" si="2"/>
        <v>973820816.2499999</v>
      </c>
    </row>
    <row r="93" spans="2:6" ht="13.5" thickBot="1">
      <c r="B93" s="207">
        <v>43000000</v>
      </c>
      <c r="C93" s="37" t="s">
        <v>77</v>
      </c>
      <c r="D93" s="178"/>
      <c r="E93" s="179">
        <f>E94</f>
        <v>17881074.65</v>
      </c>
      <c r="F93" s="122">
        <f t="shared" si="2"/>
        <v>17881074.65</v>
      </c>
    </row>
    <row r="94" spans="2:6" ht="24.75" customHeight="1" thickBot="1">
      <c r="B94" s="26">
        <v>43010000</v>
      </c>
      <c r="C94" s="27" t="s">
        <v>78</v>
      </c>
      <c r="D94" s="178"/>
      <c r="E94" s="202">
        <v>17881074.65</v>
      </c>
      <c r="F94" s="203">
        <f t="shared" si="2"/>
        <v>17881074.65</v>
      </c>
    </row>
    <row r="95" spans="2:6" ht="14.25" customHeight="1" thickBot="1">
      <c r="B95" s="30"/>
      <c r="C95" s="31" t="s">
        <v>53</v>
      </c>
      <c r="D95" s="123">
        <f>D92</f>
        <v>680394301.3499999</v>
      </c>
      <c r="E95" s="124">
        <f>E92+E94</f>
        <v>311307589.54999995</v>
      </c>
      <c r="F95" s="125">
        <f>D95+E95</f>
        <v>991701890.8999999</v>
      </c>
    </row>
    <row r="96" ht="11.25" customHeight="1"/>
    <row r="97" ht="12.75" hidden="1"/>
    <row r="98" ht="12.75" hidden="1"/>
    <row r="99" ht="3.75" customHeight="1" hidden="1"/>
    <row r="100" ht="3" customHeight="1" hidden="1"/>
    <row r="101" ht="3" customHeight="1" hidden="1"/>
    <row r="102" spans="2:6" ht="64.5" customHeight="1">
      <c r="B102" s="41" t="s">
        <v>54</v>
      </c>
      <c r="C102" s="41"/>
      <c r="D102" s="41"/>
      <c r="E102" s="41" t="s">
        <v>118</v>
      </c>
      <c r="F102" s="41"/>
    </row>
  </sheetData>
  <sheetProtection/>
  <mergeCells count="4">
    <mergeCell ref="C2:F2"/>
    <mergeCell ref="D4:F4"/>
    <mergeCell ref="C6:D6"/>
    <mergeCell ref="D3:F3"/>
  </mergeCells>
  <printOptions/>
  <pageMargins left="0.68" right="0.21" top="0.6" bottom="0.45" header="0.63" footer="0.42"/>
  <pageSetup horizontalDpi="240" verticalDpi="240" orientation="portrait" paperSize="9" scale="75" r:id="rId1"/>
</worksheet>
</file>

<file path=xl/worksheets/sheet2.xml><?xml version="1.0" encoding="utf-8"?>
<worksheet xmlns="http://schemas.openxmlformats.org/spreadsheetml/2006/main" xmlns:r="http://schemas.openxmlformats.org/officeDocument/2006/relationships">
  <dimension ref="B2:G66"/>
  <sheetViews>
    <sheetView view="pageBreakPreview" zoomScale="85" zoomScaleSheetLayoutView="85" workbookViewId="0" topLeftCell="B6">
      <pane xSplit="2" ySplit="5" topLeftCell="D11" activePane="bottomRight" state="frozen"/>
      <selection pane="topLeft" activeCell="C102" sqref="C102"/>
      <selection pane="topRight" activeCell="C102" sqref="C102"/>
      <selection pane="bottomLeft" activeCell="C102" sqref="C102"/>
      <selection pane="bottomRight" activeCell="D4" sqref="D4:F4"/>
    </sheetView>
  </sheetViews>
  <sheetFormatPr defaultColWidth="9.00390625" defaultRowHeight="12.75"/>
  <cols>
    <col min="1" max="1" width="0.12890625" style="0" hidden="1" customWidth="1"/>
    <col min="2" max="2" width="15.625" style="0" customWidth="1"/>
    <col min="3" max="3" width="58.625" style="1" customWidth="1"/>
    <col min="4" max="4" width="16.00390625" style="0" customWidth="1"/>
    <col min="5" max="5" width="16.375" style="0" customWidth="1"/>
    <col min="6" max="6" width="15.875" style="0" customWidth="1"/>
  </cols>
  <sheetData>
    <row r="1" ht="6.75" customHeight="1"/>
    <row r="2" spans="3:6" ht="21" customHeight="1">
      <c r="C2" s="235" t="s">
        <v>81</v>
      </c>
      <c r="D2" s="235"/>
      <c r="E2" s="235"/>
      <c r="F2" s="235"/>
    </row>
    <row r="3" spans="4:6" ht="21" customHeight="1">
      <c r="D3" s="235" t="s">
        <v>80</v>
      </c>
      <c r="E3" s="235"/>
      <c r="F3" s="235"/>
    </row>
    <row r="4" spans="4:6" ht="21" customHeight="1">
      <c r="D4" s="235" t="s">
        <v>141</v>
      </c>
      <c r="E4" s="235"/>
      <c r="F4" s="235"/>
    </row>
    <row r="5" spans="4:6" ht="20.25">
      <c r="D5" s="3"/>
      <c r="E5" s="42"/>
      <c r="F5" s="41"/>
    </row>
    <row r="6" spans="3:4" ht="18.75" customHeight="1">
      <c r="C6" s="236" t="s">
        <v>55</v>
      </c>
      <c r="D6" s="236"/>
    </row>
    <row r="7" ht="7.5" customHeight="1">
      <c r="E7" s="3"/>
    </row>
    <row r="8" ht="13.5" thickBot="1">
      <c r="F8" s="2" t="s">
        <v>1</v>
      </c>
    </row>
    <row r="9" spans="2:6" ht="47.25" customHeight="1">
      <c r="B9" s="4" t="s">
        <v>2</v>
      </c>
      <c r="C9" s="5" t="s">
        <v>3</v>
      </c>
      <c r="D9" s="5" t="s">
        <v>4</v>
      </c>
      <c r="E9" s="5" t="s">
        <v>5</v>
      </c>
      <c r="F9" s="6" t="s">
        <v>6</v>
      </c>
    </row>
    <row r="10" spans="2:6" ht="15" thickBot="1">
      <c r="B10" s="7">
        <v>1</v>
      </c>
      <c r="C10" s="8">
        <v>2</v>
      </c>
      <c r="D10" s="8">
        <v>3</v>
      </c>
      <c r="E10" s="8">
        <v>4</v>
      </c>
      <c r="F10" s="9">
        <v>5</v>
      </c>
    </row>
    <row r="11" spans="2:6" ht="18" customHeight="1">
      <c r="B11" s="51">
        <v>10000000</v>
      </c>
      <c r="C11" s="60" t="s">
        <v>7</v>
      </c>
      <c r="D11" s="126">
        <f>D13+D16+D12</f>
        <v>629117.49</v>
      </c>
      <c r="E11" s="127"/>
      <c r="F11" s="128">
        <f>F13+F16+F12</f>
        <v>629117.49</v>
      </c>
    </row>
    <row r="12" spans="2:6" ht="15.75" customHeight="1">
      <c r="B12" s="53">
        <v>13030200</v>
      </c>
      <c r="C12" s="13" t="s">
        <v>56</v>
      </c>
      <c r="D12" s="105">
        <v>612808</v>
      </c>
      <c r="E12" s="109"/>
      <c r="F12" s="107">
        <f>SUM(D12:E12)</f>
        <v>612808</v>
      </c>
    </row>
    <row r="13" spans="2:6" ht="12.75">
      <c r="B13" s="14">
        <v>14000000</v>
      </c>
      <c r="C13" s="16" t="s">
        <v>17</v>
      </c>
      <c r="D13" s="108">
        <f>SUM(D14:D15)</f>
        <v>16309.49</v>
      </c>
      <c r="E13" s="109"/>
      <c r="F13" s="110">
        <f>SUM(F14:F15)</f>
        <v>16309.49</v>
      </c>
    </row>
    <row r="14" spans="2:6" ht="14.25" customHeight="1">
      <c r="B14" s="12">
        <v>14060100</v>
      </c>
      <c r="C14" s="13" t="s">
        <v>57</v>
      </c>
      <c r="D14" s="105">
        <v>16309.49</v>
      </c>
      <c r="E14" s="106"/>
      <c r="F14" s="107">
        <f>D14+E14</f>
        <v>16309.49</v>
      </c>
    </row>
    <row r="15" spans="2:6" ht="11.25" customHeight="1" hidden="1">
      <c r="B15" s="12">
        <v>14060200</v>
      </c>
      <c r="C15" s="13" t="s">
        <v>58</v>
      </c>
      <c r="D15" s="105"/>
      <c r="E15" s="106"/>
      <c r="F15" s="107">
        <f>D15+E15</f>
        <v>0</v>
      </c>
    </row>
    <row r="16" spans="2:6" ht="12.75" hidden="1">
      <c r="B16" s="14">
        <v>16000000</v>
      </c>
      <c r="C16" s="16" t="s">
        <v>23</v>
      </c>
      <c r="D16" s="108">
        <f>SUM(D17:D18)</f>
        <v>0</v>
      </c>
      <c r="E16" s="109"/>
      <c r="F16" s="110">
        <f>SUM(F17:F18)</f>
        <v>0</v>
      </c>
    </row>
    <row r="17" spans="2:6" ht="12.75" hidden="1">
      <c r="B17" s="12">
        <v>16030000</v>
      </c>
      <c r="C17" s="13" t="s">
        <v>95</v>
      </c>
      <c r="D17" s="105"/>
      <c r="E17" s="106"/>
      <c r="F17" s="107">
        <f>D17+E17</f>
        <v>0</v>
      </c>
    </row>
    <row r="18" spans="2:6" ht="15" customHeight="1" hidden="1">
      <c r="B18" s="12">
        <v>16040100</v>
      </c>
      <c r="C18" s="13" t="s">
        <v>72</v>
      </c>
      <c r="D18" s="105"/>
      <c r="E18" s="106"/>
      <c r="F18" s="107">
        <f>D18+E18</f>
        <v>0</v>
      </c>
    </row>
    <row r="19" spans="2:6" ht="13.5" customHeight="1">
      <c r="B19" s="14">
        <v>20000000</v>
      </c>
      <c r="C19" s="16" t="s">
        <v>26</v>
      </c>
      <c r="D19" s="108">
        <f>D20+D23+D25</f>
        <v>16279.75</v>
      </c>
      <c r="E19" s="109">
        <f>E25+E29</f>
        <v>8579723.32</v>
      </c>
      <c r="F19" s="110">
        <f>D19+E19</f>
        <v>8596003.07</v>
      </c>
    </row>
    <row r="20" spans="2:6" ht="0.75" customHeight="1" hidden="1">
      <c r="B20" s="14">
        <v>21000000</v>
      </c>
      <c r="C20" s="16" t="s">
        <v>27</v>
      </c>
      <c r="D20" s="108"/>
      <c r="E20" s="109"/>
      <c r="F20" s="110">
        <f>SUM(F21:F22)</f>
        <v>0</v>
      </c>
    </row>
    <row r="21" spans="2:6" ht="3" customHeight="1" hidden="1">
      <c r="B21" s="12">
        <v>21040000</v>
      </c>
      <c r="C21" s="13" t="s">
        <v>28</v>
      </c>
      <c r="D21" s="105"/>
      <c r="E21" s="106"/>
      <c r="F21" s="107">
        <f>D21+E21</f>
        <v>0</v>
      </c>
    </row>
    <row r="22" spans="2:6" ht="15" customHeight="1" hidden="1">
      <c r="B22" s="12">
        <v>21080000</v>
      </c>
      <c r="C22" s="13" t="s">
        <v>29</v>
      </c>
      <c r="D22" s="105"/>
      <c r="E22" s="106"/>
      <c r="F22" s="107">
        <f>D22+E22</f>
        <v>0</v>
      </c>
    </row>
    <row r="23" spans="2:6" ht="12.75" hidden="1">
      <c r="B23" s="14">
        <v>23000000</v>
      </c>
      <c r="C23" s="16" t="s">
        <v>34</v>
      </c>
      <c r="D23" s="108">
        <f>D24</f>
        <v>0</v>
      </c>
      <c r="E23" s="109"/>
      <c r="F23" s="110">
        <f>F24</f>
        <v>0</v>
      </c>
    </row>
    <row r="24" spans="2:6" ht="15.75" customHeight="1" hidden="1">
      <c r="B24" s="12">
        <v>23010000</v>
      </c>
      <c r="C24" s="13" t="s">
        <v>59</v>
      </c>
      <c r="D24" s="105"/>
      <c r="E24" s="106"/>
      <c r="F24" s="107">
        <f>D24+E24</f>
        <v>0</v>
      </c>
    </row>
    <row r="25" spans="2:6" ht="15" customHeight="1">
      <c r="B25" s="14">
        <v>24000000</v>
      </c>
      <c r="C25" s="16" t="s">
        <v>36</v>
      </c>
      <c r="D25" s="108">
        <f>D26+D27</f>
        <v>16279.75</v>
      </c>
      <c r="E25" s="109"/>
      <c r="F25" s="110">
        <f>SUM(F26:F29)</f>
        <v>8600276.18</v>
      </c>
    </row>
    <row r="26" spans="2:6" ht="38.25">
      <c r="B26" s="12">
        <v>24030000</v>
      </c>
      <c r="C26" s="13" t="s">
        <v>37</v>
      </c>
      <c r="D26" s="105">
        <v>12006.64</v>
      </c>
      <c r="E26" s="106"/>
      <c r="F26" s="107">
        <f>D26+E26</f>
        <v>12006.64</v>
      </c>
    </row>
    <row r="27" spans="2:6" ht="12.75">
      <c r="B27" s="14">
        <v>24060000</v>
      </c>
      <c r="C27" s="15" t="s">
        <v>38</v>
      </c>
      <c r="D27" s="108">
        <f>SUM(D28)</f>
        <v>4273.11</v>
      </c>
      <c r="E27" s="109"/>
      <c r="F27" s="110">
        <f>D27+E27</f>
        <v>4273.11</v>
      </c>
    </row>
    <row r="28" spans="2:6" ht="12.75">
      <c r="B28" s="12">
        <v>24060300</v>
      </c>
      <c r="C28" s="13" t="s">
        <v>38</v>
      </c>
      <c r="D28" s="105">
        <v>4273.11</v>
      </c>
      <c r="E28" s="106"/>
      <c r="F28" s="107">
        <f>D28+E28</f>
        <v>4273.11</v>
      </c>
    </row>
    <row r="29" spans="2:6" ht="12.75">
      <c r="B29" s="18">
        <v>25000000</v>
      </c>
      <c r="C29" s="13" t="s">
        <v>41</v>
      </c>
      <c r="D29" s="105"/>
      <c r="E29" s="106">
        <v>8579723.32</v>
      </c>
      <c r="F29" s="107">
        <f>D29+E29</f>
        <v>8579723.32</v>
      </c>
    </row>
    <row r="30" spans="2:6" ht="12.75">
      <c r="B30" s="18">
        <v>50000000</v>
      </c>
      <c r="C30" s="16" t="s">
        <v>45</v>
      </c>
      <c r="D30" s="108"/>
      <c r="E30" s="109">
        <f>E31</f>
        <v>188035</v>
      </c>
      <c r="F30" s="110">
        <f>F31</f>
        <v>188035</v>
      </c>
    </row>
    <row r="31" spans="2:6" ht="37.5" customHeight="1">
      <c r="B31" s="12">
        <v>50110000</v>
      </c>
      <c r="C31" s="13" t="s">
        <v>47</v>
      </c>
      <c r="D31" s="105"/>
      <c r="E31" s="106">
        <v>188035</v>
      </c>
      <c r="F31" s="107">
        <f>D31+E31</f>
        <v>188035</v>
      </c>
    </row>
    <row r="32" spans="2:6" ht="12.75">
      <c r="B32" s="19"/>
      <c r="C32" s="20" t="s">
        <v>48</v>
      </c>
      <c r="D32" s="108">
        <f>D11+D19+D30</f>
        <v>645397.24</v>
      </c>
      <c r="E32" s="109">
        <f>E11+E19+E30</f>
        <v>8767758.32</v>
      </c>
      <c r="F32" s="110">
        <f>F11+F19+F30</f>
        <v>9413155.56</v>
      </c>
    </row>
    <row r="33" spans="2:6" ht="12.75">
      <c r="B33" s="21">
        <v>40000000</v>
      </c>
      <c r="C33" s="20" t="s">
        <v>49</v>
      </c>
      <c r="D33" s="108">
        <f>D34+D39</f>
        <v>90164428.12</v>
      </c>
      <c r="E33" s="108">
        <f>E34+E39</f>
        <v>978958.69</v>
      </c>
      <c r="F33" s="110">
        <f>F34+F39</f>
        <v>91143386.81</v>
      </c>
    </row>
    <row r="34" spans="2:6" ht="15" customHeight="1">
      <c r="B34" s="22">
        <v>41020000</v>
      </c>
      <c r="C34" s="20" t="s">
        <v>50</v>
      </c>
      <c r="D34" s="108">
        <f>D35+D36+D37+D38</f>
        <v>69811602.04</v>
      </c>
      <c r="E34" s="108"/>
      <c r="F34" s="108">
        <f>F35+F36+F37+F38</f>
        <v>69811602.04</v>
      </c>
    </row>
    <row r="35" spans="2:6" ht="15.75" customHeight="1">
      <c r="B35" s="23">
        <v>41020400</v>
      </c>
      <c r="C35" s="24" t="s">
        <v>133</v>
      </c>
      <c r="D35" s="132">
        <v>1157000</v>
      </c>
      <c r="E35" s="111"/>
      <c r="F35" s="107">
        <f>D35+E35</f>
        <v>1157000</v>
      </c>
    </row>
    <row r="36" spans="2:7" ht="105.75" customHeight="1" hidden="1">
      <c r="B36" s="23">
        <v>41020700</v>
      </c>
      <c r="C36" s="24" t="s">
        <v>107</v>
      </c>
      <c r="D36" s="105"/>
      <c r="E36" s="112"/>
      <c r="F36" s="107">
        <f>D36+E36</f>
        <v>0</v>
      </c>
      <c r="G36" s="34"/>
    </row>
    <row r="37" spans="2:7" ht="14.25" customHeight="1">
      <c r="B37" s="23">
        <v>41020900</v>
      </c>
      <c r="C37" s="24" t="s">
        <v>91</v>
      </c>
      <c r="D37" s="105">
        <v>68654602.04</v>
      </c>
      <c r="E37" s="112"/>
      <c r="F37" s="107">
        <f>D37+E37</f>
        <v>68654602.04</v>
      </c>
      <c r="G37" s="34"/>
    </row>
    <row r="38" spans="2:7" ht="51" customHeight="1" hidden="1">
      <c r="B38" s="23">
        <v>41021300</v>
      </c>
      <c r="C38" s="13" t="s">
        <v>108</v>
      </c>
      <c r="D38" s="105"/>
      <c r="E38" s="112"/>
      <c r="F38" s="107">
        <f>D38+E38</f>
        <v>0</v>
      </c>
      <c r="G38" s="34"/>
    </row>
    <row r="39" spans="2:7" ht="14.25" customHeight="1">
      <c r="B39" s="45">
        <v>41030000</v>
      </c>
      <c r="C39" s="70" t="s">
        <v>51</v>
      </c>
      <c r="D39" s="108">
        <f>SUM(D40:D49)</f>
        <v>20352826.08</v>
      </c>
      <c r="E39" s="108">
        <f>SUM(E40:E47)</f>
        <v>978958.69</v>
      </c>
      <c r="F39" s="110">
        <f>SUM(F40:F49)</f>
        <v>21331784.77</v>
      </c>
      <c r="G39" s="34"/>
    </row>
    <row r="40" spans="2:6" ht="50.25" customHeight="1">
      <c r="B40" s="67">
        <v>41030600</v>
      </c>
      <c r="C40" s="13" t="s">
        <v>124</v>
      </c>
      <c r="D40" s="105">
        <v>6357700</v>
      </c>
      <c r="E40" s="106"/>
      <c r="F40" s="107">
        <f aca="true" t="shared" si="0" ref="F40:F50">D40+E40</f>
        <v>6357700</v>
      </c>
    </row>
    <row r="41" spans="2:6" ht="212.25" customHeight="1" hidden="1">
      <c r="B41" s="12"/>
      <c r="C41" s="13"/>
      <c r="D41" s="105"/>
      <c r="E41" s="106"/>
      <c r="F41" s="107"/>
    </row>
    <row r="42" spans="2:6" ht="52.5" customHeight="1">
      <c r="B42" s="67">
        <v>41030800</v>
      </c>
      <c r="C42" s="84" t="s">
        <v>125</v>
      </c>
      <c r="D42" s="105">
        <v>10468196.2</v>
      </c>
      <c r="E42" s="106"/>
      <c r="F42" s="107">
        <f t="shared" si="0"/>
        <v>10468196.2</v>
      </c>
    </row>
    <row r="43" spans="2:6" ht="101.25" customHeight="1">
      <c r="B43" s="67">
        <v>41030900</v>
      </c>
      <c r="C43" s="84" t="s">
        <v>126</v>
      </c>
      <c r="D43" s="105">
        <v>1128451.49</v>
      </c>
      <c r="E43" s="106"/>
      <c r="F43" s="107">
        <f t="shared" si="0"/>
        <v>1128451.49</v>
      </c>
    </row>
    <row r="44" spans="2:6" ht="51.75" customHeight="1" hidden="1">
      <c r="B44" s="26"/>
      <c r="C44" s="84"/>
      <c r="D44" s="113"/>
      <c r="E44" s="114"/>
      <c r="F44" s="115"/>
    </row>
    <row r="45" spans="2:6" ht="39.75" customHeight="1">
      <c r="B45" s="64">
        <v>41031000</v>
      </c>
      <c r="C45" s="84" t="s">
        <v>136</v>
      </c>
      <c r="D45" s="116">
        <v>57462.77</v>
      </c>
      <c r="E45" s="112"/>
      <c r="F45" s="117">
        <f t="shared" si="0"/>
        <v>57462.77</v>
      </c>
    </row>
    <row r="46" spans="2:6" ht="57.75" customHeight="1">
      <c r="B46" s="67">
        <v>41031900</v>
      </c>
      <c r="C46" s="24" t="s">
        <v>127</v>
      </c>
      <c r="D46" s="116"/>
      <c r="E46" s="119">
        <v>978958.69</v>
      </c>
      <c r="F46" s="117">
        <f t="shared" si="0"/>
        <v>978958.69</v>
      </c>
    </row>
    <row r="47" spans="2:6" ht="51.75" customHeight="1">
      <c r="B47" s="67">
        <v>41032300</v>
      </c>
      <c r="C47" s="24" t="s">
        <v>109</v>
      </c>
      <c r="D47" s="116">
        <v>778769</v>
      </c>
      <c r="E47" s="114"/>
      <c r="F47" s="117">
        <f t="shared" si="0"/>
        <v>778769</v>
      </c>
    </row>
    <row r="48" spans="2:6" ht="42.75" customHeight="1">
      <c r="B48" s="71">
        <v>41037800</v>
      </c>
      <c r="C48" s="24" t="s">
        <v>116</v>
      </c>
      <c r="D48" s="116">
        <v>807620</v>
      </c>
      <c r="E48" s="114"/>
      <c r="F48" s="117">
        <f t="shared" si="0"/>
        <v>807620</v>
      </c>
    </row>
    <row r="49" spans="2:6" ht="54" customHeight="1">
      <c r="B49" s="71">
        <v>41038200</v>
      </c>
      <c r="C49" s="24" t="s">
        <v>134</v>
      </c>
      <c r="D49" s="116">
        <v>754626.62</v>
      </c>
      <c r="E49" s="114"/>
      <c r="F49" s="192">
        <f t="shared" si="0"/>
        <v>754626.62</v>
      </c>
    </row>
    <row r="50" spans="2:6" ht="13.5" thickBot="1">
      <c r="B50" s="28"/>
      <c r="C50" s="63" t="s">
        <v>52</v>
      </c>
      <c r="D50" s="120">
        <f>D32+D33</f>
        <v>90809825.36</v>
      </c>
      <c r="E50" s="121">
        <f>E32+E33</f>
        <v>9746717.01</v>
      </c>
      <c r="F50" s="122">
        <f t="shared" si="0"/>
        <v>100556542.37</v>
      </c>
    </row>
    <row r="51" spans="2:6" ht="13.5" thickBot="1">
      <c r="B51" s="30"/>
      <c r="C51" s="31" t="s">
        <v>53</v>
      </c>
      <c r="D51" s="208">
        <f>D50</f>
        <v>90809825.36</v>
      </c>
      <c r="E51" s="124">
        <f>E50</f>
        <v>9746717.01</v>
      </c>
      <c r="F51" s="125">
        <f>F50</f>
        <v>100556542.37</v>
      </c>
    </row>
    <row r="52" ht="11.25" customHeight="1"/>
    <row r="53" ht="0.75" customHeight="1" hidden="1"/>
    <row r="54" ht="12.75" hidden="1"/>
    <row r="55" ht="12.75" hidden="1"/>
    <row r="56" spans="2:5" ht="20.25">
      <c r="B56" s="41" t="s">
        <v>54</v>
      </c>
      <c r="C56" s="41"/>
      <c r="D56" s="41"/>
      <c r="E56" s="41" t="s">
        <v>118</v>
      </c>
    </row>
    <row r="66" ht="12.75">
      <c r="E66" s="100"/>
    </row>
  </sheetData>
  <mergeCells count="4">
    <mergeCell ref="C2:F2"/>
    <mergeCell ref="D4:F4"/>
    <mergeCell ref="C6:D6"/>
    <mergeCell ref="D3:F3"/>
  </mergeCells>
  <printOptions/>
  <pageMargins left="0.76" right="0.21" top="0.76" bottom="0.24" header="0.72" footer="0.24"/>
  <pageSetup horizontalDpi="240" verticalDpi="240" orientation="portrait" paperSize="9" scale="77" r:id="rId1"/>
</worksheet>
</file>

<file path=xl/worksheets/sheet3.xml><?xml version="1.0" encoding="utf-8"?>
<worksheet xmlns="http://schemas.openxmlformats.org/spreadsheetml/2006/main" xmlns:r="http://schemas.openxmlformats.org/officeDocument/2006/relationships">
  <dimension ref="B2:I66"/>
  <sheetViews>
    <sheetView zoomScaleSheetLayoutView="85" workbookViewId="0" topLeftCell="A9">
      <pane xSplit="3" ySplit="2" topLeftCell="D11" activePane="bottomRight" state="frozen"/>
      <selection pane="topLeft" activeCell="C102" sqref="C102"/>
      <selection pane="topRight" activeCell="C102" sqref="C102"/>
      <selection pane="bottomLeft" activeCell="C102" sqref="C102"/>
      <selection pane="bottomRight" activeCell="D4" sqref="D4:F4"/>
    </sheetView>
  </sheetViews>
  <sheetFormatPr defaultColWidth="9.00390625" defaultRowHeight="12.75"/>
  <cols>
    <col min="1" max="1" width="1.625" style="0" customWidth="1"/>
    <col min="2" max="2" width="10.375" style="0" customWidth="1"/>
    <col min="3" max="3" width="56.75390625" style="1" customWidth="1"/>
    <col min="4" max="4" width="12.875" style="0" customWidth="1"/>
    <col min="5" max="5" width="12.625" style="0" customWidth="1"/>
    <col min="6" max="6" width="13.875" style="0" customWidth="1"/>
  </cols>
  <sheetData>
    <row r="2" spans="3:6" ht="20.25">
      <c r="C2" s="235" t="s">
        <v>87</v>
      </c>
      <c r="D2" s="235"/>
      <c r="E2" s="235"/>
      <c r="F2" s="235"/>
    </row>
    <row r="3" spans="4:6" ht="20.25">
      <c r="D3" s="235" t="s">
        <v>82</v>
      </c>
      <c r="E3" s="235"/>
      <c r="F3" s="235"/>
    </row>
    <row r="4" spans="4:6" ht="20.25">
      <c r="D4" s="235" t="s">
        <v>141</v>
      </c>
      <c r="E4" s="235"/>
      <c r="F4" s="235"/>
    </row>
    <row r="5" spans="4:6" ht="20.25">
      <c r="D5" s="3"/>
      <c r="E5" s="42"/>
      <c r="F5" s="41"/>
    </row>
    <row r="6" spans="3:4" ht="25.5" customHeight="1">
      <c r="C6" s="237" t="s">
        <v>60</v>
      </c>
      <c r="D6" s="237"/>
    </row>
    <row r="7" ht="12.75">
      <c r="E7" s="3"/>
    </row>
    <row r="8" ht="13.5" thickBot="1">
      <c r="F8" s="2" t="s">
        <v>1</v>
      </c>
    </row>
    <row r="9" spans="2:6" ht="42.75" customHeight="1">
      <c r="B9" s="4" t="s">
        <v>2</v>
      </c>
      <c r="C9" s="5" t="s">
        <v>3</v>
      </c>
      <c r="D9" s="5" t="s">
        <v>4</v>
      </c>
      <c r="E9" s="5" t="s">
        <v>5</v>
      </c>
      <c r="F9" s="6" t="s">
        <v>6</v>
      </c>
    </row>
    <row r="10" spans="2:6" ht="15" thickBot="1">
      <c r="B10" s="7">
        <v>1</v>
      </c>
      <c r="C10" s="8">
        <v>2</v>
      </c>
      <c r="D10" s="8">
        <v>3</v>
      </c>
      <c r="E10" s="8">
        <v>4</v>
      </c>
      <c r="F10" s="9">
        <v>5</v>
      </c>
    </row>
    <row r="11" spans="2:6" ht="18" customHeight="1">
      <c r="B11" s="51">
        <v>10000000</v>
      </c>
      <c r="C11" s="60" t="s">
        <v>7</v>
      </c>
      <c r="D11" s="126">
        <f>D13+D15</f>
        <v>30835.3</v>
      </c>
      <c r="E11" s="126"/>
      <c r="F11" s="126">
        <f>F12+F13+F15</f>
        <v>30835.3</v>
      </c>
    </row>
    <row r="12" spans="2:6" ht="25.5" customHeight="1" hidden="1">
      <c r="B12" s="54">
        <v>11000000</v>
      </c>
      <c r="C12" s="66" t="s">
        <v>8</v>
      </c>
      <c r="D12" s="111"/>
      <c r="E12" s="129"/>
      <c r="F12" s="130"/>
    </row>
    <row r="13" spans="2:6" ht="16.5" customHeight="1">
      <c r="B13" s="14">
        <v>13000000</v>
      </c>
      <c r="C13" s="69" t="s">
        <v>102</v>
      </c>
      <c r="D13" s="209">
        <f>D14</f>
        <v>24606.5</v>
      </c>
      <c r="E13" s="106"/>
      <c r="F13" s="107">
        <f>D13+E13</f>
        <v>24606.5</v>
      </c>
    </row>
    <row r="14" spans="2:6" ht="16.5" customHeight="1">
      <c r="B14" s="12">
        <v>13030200</v>
      </c>
      <c r="C14" s="13" t="s">
        <v>103</v>
      </c>
      <c r="D14" s="105">
        <v>24606.5</v>
      </c>
      <c r="E14" s="106"/>
      <c r="F14" s="107">
        <f>D14+E14</f>
        <v>24606.5</v>
      </c>
    </row>
    <row r="15" spans="2:6" ht="15.75" customHeight="1">
      <c r="B15" s="14">
        <v>14000000</v>
      </c>
      <c r="C15" s="16" t="s">
        <v>17</v>
      </c>
      <c r="D15" s="108">
        <f>SUM(D16:D16)</f>
        <v>6228.8</v>
      </c>
      <c r="E15" s="109"/>
      <c r="F15" s="110">
        <f>SUM(F16:F16)</f>
        <v>6228.8</v>
      </c>
    </row>
    <row r="16" spans="2:6" ht="13.5" customHeight="1">
      <c r="B16" s="12">
        <v>14060100</v>
      </c>
      <c r="C16" s="13" t="s">
        <v>57</v>
      </c>
      <c r="D16" s="105">
        <v>6228.8</v>
      </c>
      <c r="E16" s="106"/>
      <c r="F16" s="107">
        <f>D16+E16</f>
        <v>6228.8</v>
      </c>
    </row>
    <row r="17" spans="2:6" ht="15" customHeight="1">
      <c r="B17" s="14">
        <v>20000000</v>
      </c>
      <c r="C17" s="16" t="s">
        <v>26</v>
      </c>
      <c r="D17" s="108">
        <f>D18+D21+D23</f>
        <v>5452.4800000000005</v>
      </c>
      <c r="E17" s="109">
        <f>E23+E27</f>
        <v>3870093.52</v>
      </c>
      <c r="F17" s="110">
        <f>D17+E17</f>
        <v>3875546</v>
      </c>
    </row>
    <row r="18" spans="2:6" ht="12" customHeight="1" hidden="1">
      <c r="B18" s="14">
        <v>21000000</v>
      </c>
      <c r="C18" s="16" t="s">
        <v>27</v>
      </c>
      <c r="D18" s="108">
        <f>SUM(D19:D20)</f>
        <v>0</v>
      </c>
      <c r="E18" s="109"/>
      <c r="F18" s="110">
        <f>SUM(F19:F20)</f>
        <v>0</v>
      </c>
    </row>
    <row r="19" spans="2:6" ht="0.75" customHeight="1" hidden="1">
      <c r="B19" s="12">
        <v>21040000</v>
      </c>
      <c r="C19" s="13" t="s">
        <v>28</v>
      </c>
      <c r="D19" s="105"/>
      <c r="E19" s="106"/>
      <c r="F19" s="107">
        <f>D19+E19</f>
        <v>0</v>
      </c>
    </row>
    <row r="20" spans="2:6" ht="12.75" hidden="1">
      <c r="B20" s="12">
        <v>21080000</v>
      </c>
      <c r="C20" s="13" t="s">
        <v>29</v>
      </c>
      <c r="D20" s="105"/>
      <c r="E20" s="106"/>
      <c r="F20" s="107">
        <f>D20+E20</f>
        <v>0</v>
      </c>
    </row>
    <row r="21" spans="2:6" ht="25.5" hidden="1">
      <c r="B21" s="12">
        <v>22000000</v>
      </c>
      <c r="C21" s="13" t="s">
        <v>74</v>
      </c>
      <c r="D21" s="105">
        <f>SUM(D22)</f>
        <v>0</v>
      </c>
      <c r="E21" s="106"/>
      <c r="F21" s="107">
        <f>D21+E21</f>
        <v>0</v>
      </c>
    </row>
    <row r="22" spans="2:6" ht="12.75" hidden="1">
      <c r="B22" s="12">
        <v>22020000</v>
      </c>
      <c r="C22" s="13" t="s">
        <v>73</v>
      </c>
      <c r="D22" s="105"/>
      <c r="E22" s="106"/>
      <c r="F22" s="107">
        <f>D22+E22</f>
        <v>0</v>
      </c>
    </row>
    <row r="23" spans="2:6" ht="12.75">
      <c r="B23" s="14">
        <v>24000000</v>
      </c>
      <c r="C23" s="16" t="s">
        <v>36</v>
      </c>
      <c r="D23" s="108">
        <f>D24+D25</f>
        <v>5452.4800000000005</v>
      </c>
      <c r="E23" s="109"/>
      <c r="F23" s="110">
        <f>SUM(F25:F26)</f>
        <v>253.18</v>
      </c>
    </row>
    <row r="24" spans="2:6" ht="38.25">
      <c r="B24" s="14">
        <v>24030000</v>
      </c>
      <c r="C24" s="13" t="s">
        <v>37</v>
      </c>
      <c r="D24" s="108">
        <v>5325.89</v>
      </c>
      <c r="E24" s="109"/>
      <c r="F24" s="110">
        <f>SUM(F26:F27)</f>
        <v>3870220.11</v>
      </c>
    </row>
    <row r="25" spans="2:9" ht="14.25">
      <c r="B25" s="14">
        <v>24060000</v>
      </c>
      <c r="C25" s="15" t="s">
        <v>38</v>
      </c>
      <c r="D25" s="108">
        <f>SUM(D26)</f>
        <v>126.59</v>
      </c>
      <c r="E25" s="109"/>
      <c r="F25" s="110">
        <f>D25+E25</f>
        <v>126.59</v>
      </c>
      <c r="G25" s="34"/>
      <c r="I25" s="32"/>
    </row>
    <row r="26" spans="2:9" ht="14.25">
      <c r="B26" s="12">
        <v>24060300</v>
      </c>
      <c r="C26" s="13" t="s">
        <v>38</v>
      </c>
      <c r="D26" s="105">
        <v>126.59</v>
      </c>
      <c r="E26" s="106"/>
      <c r="F26" s="107">
        <f>D26+E26</f>
        <v>126.59</v>
      </c>
      <c r="G26" s="34"/>
      <c r="I26" s="32"/>
    </row>
    <row r="27" spans="2:6" ht="12.75">
      <c r="B27" s="18">
        <v>25000000</v>
      </c>
      <c r="C27" s="13" t="s">
        <v>41</v>
      </c>
      <c r="D27" s="105"/>
      <c r="E27" s="109">
        <v>3870093.52</v>
      </c>
      <c r="F27" s="107">
        <f>D27+E27</f>
        <v>3870093.52</v>
      </c>
    </row>
    <row r="28" spans="2:6" ht="12.75">
      <c r="B28" s="18">
        <v>50000000</v>
      </c>
      <c r="C28" s="16" t="s">
        <v>45</v>
      </c>
      <c r="D28" s="108"/>
      <c r="E28" s="109">
        <f>E29</f>
        <v>166756.34</v>
      </c>
      <c r="F28" s="110">
        <f>F29</f>
        <v>166756.34</v>
      </c>
    </row>
    <row r="29" spans="2:6" ht="38.25">
      <c r="B29" s="12">
        <v>50110000</v>
      </c>
      <c r="C29" s="13" t="s">
        <v>47</v>
      </c>
      <c r="D29" s="105"/>
      <c r="E29" s="106">
        <v>166756.34</v>
      </c>
      <c r="F29" s="107">
        <f>D29+E29</f>
        <v>166756.34</v>
      </c>
    </row>
    <row r="30" spans="2:6" ht="12.75">
      <c r="B30" s="19"/>
      <c r="C30" s="20" t="s">
        <v>48</v>
      </c>
      <c r="D30" s="108">
        <f>D11+D17+D28</f>
        <v>36287.78</v>
      </c>
      <c r="E30" s="109">
        <f>E11+E17+E28</f>
        <v>4036849.86</v>
      </c>
      <c r="F30" s="110">
        <f>F11+F17+F28</f>
        <v>4073137.6399999997</v>
      </c>
    </row>
    <row r="31" spans="2:6" ht="12.75">
      <c r="B31" s="21">
        <v>40000000</v>
      </c>
      <c r="C31" s="20" t="s">
        <v>49</v>
      </c>
      <c r="D31" s="108">
        <f>D32+D37</f>
        <v>56073163.779999994</v>
      </c>
      <c r="E31" s="108">
        <f>E32+E37</f>
        <v>4068858.09</v>
      </c>
      <c r="F31" s="110">
        <f>F32+F37</f>
        <v>60142021.87</v>
      </c>
    </row>
    <row r="32" spans="2:6" ht="12.75">
      <c r="B32" s="22">
        <v>41020000</v>
      </c>
      <c r="C32" s="20" t="s">
        <v>50</v>
      </c>
      <c r="D32" s="108">
        <f>D33+D34+D35+D36</f>
        <v>41290621.3</v>
      </c>
      <c r="E32" s="108"/>
      <c r="F32" s="131">
        <f aca="true" t="shared" si="0" ref="F32:F37">D32+E32</f>
        <v>41290621.3</v>
      </c>
    </row>
    <row r="33" spans="2:6" ht="15" customHeight="1">
      <c r="B33" s="82">
        <v>41020400</v>
      </c>
      <c r="C33" s="24" t="s">
        <v>135</v>
      </c>
      <c r="D33" s="132">
        <v>786000</v>
      </c>
      <c r="E33" s="111"/>
      <c r="F33" s="107">
        <f t="shared" si="0"/>
        <v>786000</v>
      </c>
    </row>
    <row r="34" spans="2:6" ht="90" customHeight="1" hidden="1">
      <c r="B34" s="23">
        <v>41020700</v>
      </c>
      <c r="C34" s="83" t="s">
        <v>107</v>
      </c>
      <c r="D34" s="105"/>
      <c r="E34" s="112"/>
      <c r="F34" s="107">
        <f t="shared" si="0"/>
        <v>0</v>
      </c>
    </row>
    <row r="35" spans="2:6" ht="16.5" customHeight="1">
      <c r="B35" s="43">
        <v>41020900</v>
      </c>
      <c r="C35" s="24" t="s">
        <v>91</v>
      </c>
      <c r="D35" s="105">
        <v>40504621.3</v>
      </c>
      <c r="E35" s="116"/>
      <c r="F35" s="107">
        <f t="shared" si="0"/>
        <v>40504621.3</v>
      </c>
    </row>
    <row r="36" spans="2:6" ht="57" customHeight="1" hidden="1">
      <c r="B36" s="43">
        <v>41021300</v>
      </c>
      <c r="C36" s="13" t="s">
        <v>108</v>
      </c>
      <c r="D36" s="133"/>
      <c r="E36" s="116"/>
      <c r="F36" s="107">
        <f t="shared" si="0"/>
        <v>0</v>
      </c>
    </row>
    <row r="37" spans="2:6" ht="14.25" customHeight="1">
      <c r="B37" s="45">
        <v>41030000</v>
      </c>
      <c r="C37" s="70" t="s">
        <v>51</v>
      </c>
      <c r="D37" s="108">
        <f>SUM(D38:D47)</f>
        <v>14782542.479999999</v>
      </c>
      <c r="E37" s="129">
        <f>E44</f>
        <v>4068858.09</v>
      </c>
      <c r="F37" s="131">
        <f t="shared" si="0"/>
        <v>18851400.57</v>
      </c>
    </row>
    <row r="38" spans="2:6" ht="51">
      <c r="B38" s="67">
        <v>41030600</v>
      </c>
      <c r="C38" s="13" t="s">
        <v>124</v>
      </c>
      <c r="D38" s="105">
        <v>5532330</v>
      </c>
      <c r="E38" s="106"/>
      <c r="F38" s="107">
        <f aca="true" t="shared" si="1" ref="F38:F48">D38+E38</f>
        <v>5532330</v>
      </c>
    </row>
    <row r="39" spans="2:6" ht="64.5" customHeight="1" hidden="1">
      <c r="B39" s="67"/>
      <c r="C39" s="13"/>
      <c r="D39" s="105"/>
      <c r="E39" s="106"/>
      <c r="F39" s="107"/>
    </row>
    <row r="40" spans="2:6" ht="54.75" customHeight="1">
      <c r="B40" s="64">
        <v>41030800</v>
      </c>
      <c r="C40" s="84" t="s">
        <v>125</v>
      </c>
      <c r="D40" s="134">
        <v>6195193.79</v>
      </c>
      <c r="E40" s="112"/>
      <c r="F40" s="135">
        <f t="shared" si="1"/>
        <v>6195193.79</v>
      </c>
    </row>
    <row r="41" spans="2:6" ht="100.5" customHeight="1">
      <c r="B41" s="67">
        <v>41030900</v>
      </c>
      <c r="C41" s="93" t="s">
        <v>126</v>
      </c>
      <c r="D41" s="133">
        <v>521497.08</v>
      </c>
      <c r="E41" s="106"/>
      <c r="F41" s="107">
        <f t="shared" si="1"/>
        <v>521497.08</v>
      </c>
    </row>
    <row r="42" spans="2:6" ht="35.25" customHeight="1" hidden="1">
      <c r="B42" s="71"/>
      <c r="C42" s="58" t="s">
        <v>100</v>
      </c>
      <c r="D42" s="113"/>
      <c r="E42" s="114"/>
      <c r="F42" s="115"/>
    </row>
    <row r="43" spans="2:6" ht="51" customHeight="1">
      <c r="B43" s="64">
        <v>41031000</v>
      </c>
      <c r="C43" s="84" t="s">
        <v>136</v>
      </c>
      <c r="D43" s="116">
        <v>2581.24</v>
      </c>
      <c r="E43" s="112"/>
      <c r="F43" s="117">
        <f t="shared" si="1"/>
        <v>2581.24</v>
      </c>
    </row>
    <row r="44" spans="2:6" ht="54.75" customHeight="1">
      <c r="B44" s="67">
        <v>41031900</v>
      </c>
      <c r="C44" s="24" t="s">
        <v>127</v>
      </c>
      <c r="D44" s="105"/>
      <c r="E44" s="106">
        <v>4068858.09</v>
      </c>
      <c r="F44" s="107">
        <f t="shared" si="1"/>
        <v>4068858.09</v>
      </c>
    </row>
    <row r="45" spans="2:6" ht="54.75" customHeight="1">
      <c r="B45" s="71">
        <v>41032300</v>
      </c>
      <c r="C45" s="13" t="s">
        <v>109</v>
      </c>
      <c r="D45" s="136">
        <v>1010935</v>
      </c>
      <c r="E45" s="114"/>
      <c r="F45" s="115">
        <f t="shared" si="1"/>
        <v>1010935</v>
      </c>
    </row>
    <row r="46" spans="2:6" ht="42" customHeight="1">
      <c r="B46" s="71">
        <v>41037800</v>
      </c>
      <c r="C46" s="24" t="s">
        <v>116</v>
      </c>
      <c r="D46" s="136">
        <v>948075</v>
      </c>
      <c r="E46" s="114"/>
      <c r="F46" s="115">
        <f t="shared" si="1"/>
        <v>948075</v>
      </c>
    </row>
    <row r="47" spans="2:6" ht="54.75" customHeight="1">
      <c r="B47" s="71">
        <v>41038200</v>
      </c>
      <c r="C47" s="24" t="s">
        <v>134</v>
      </c>
      <c r="D47" s="136">
        <v>571930.37</v>
      </c>
      <c r="E47" s="114"/>
      <c r="F47" s="115">
        <f t="shared" si="1"/>
        <v>571930.37</v>
      </c>
    </row>
    <row r="48" spans="2:6" ht="13.5" thickBot="1">
      <c r="B48" s="28"/>
      <c r="C48" s="29" t="s">
        <v>52</v>
      </c>
      <c r="D48" s="137">
        <f>D30+D31</f>
        <v>56109451.559999995</v>
      </c>
      <c r="E48" s="121">
        <f>E30+E31</f>
        <v>8105707.949999999</v>
      </c>
      <c r="F48" s="122">
        <f t="shared" si="1"/>
        <v>64215159.50999999</v>
      </c>
    </row>
    <row r="49" spans="2:6" ht="13.5" thickBot="1">
      <c r="B49" s="30"/>
      <c r="C49" s="31" t="s">
        <v>53</v>
      </c>
      <c r="D49" s="124">
        <f>D48</f>
        <v>56109451.559999995</v>
      </c>
      <c r="E49" s="124">
        <f>E48</f>
        <v>8105707.949999999</v>
      </c>
      <c r="F49" s="125">
        <f>F48</f>
        <v>64215159.50999999</v>
      </c>
    </row>
    <row r="54" spans="2:5" ht="20.25">
      <c r="B54" s="41" t="s">
        <v>54</v>
      </c>
      <c r="C54" s="41"/>
      <c r="D54" s="41"/>
      <c r="E54" s="41" t="s">
        <v>118</v>
      </c>
    </row>
    <row r="66" ht="12.75">
      <c r="E66" s="100"/>
    </row>
  </sheetData>
  <mergeCells count="4">
    <mergeCell ref="C2:F2"/>
    <mergeCell ref="C6:D6"/>
    <mergeCell ref="D3:F3"/>
    <mergeCell ref="D4:F4"/>
  </mergeCells>
  <printOptions/>
  <pageMargins left="0.55" right="0.21" top="0.73" bottom="0.53" header="0.67" footer="0.5118110236220472"/>
  <pageSetup horizontalDpi="240" verticalDpi="240" orientation="portrait" paperSize="9" scale="90" r:id="rId1"/>
</worksheet>
</file>

<file path=xl/worksheets/sheet4.xml><?xml version="1.0" encoding="utf-8"?>
<worksheet xmlns="http://schemas.openxmlformats.org/spreadsheetml/2006/main" xmlns:r="http://schemas.openxmlformats.org/officeDocument/2006/relationships">
  <dimension ref="B2:F58"/>
  <sheetViews>
    <sheetView view="pageBreakPreview" zoomScaleSheetLayoutView="100" workbookViewId="0" topLeftCell="B9">
      <pane xSplit="2" ySplit="2" topLeftCell="D11" activePane="bottomRight" state="frozen"/>
      <selection pane="topLeft" activeCell="C102" sqref="C102"/>
      <selection pane="topRight" activeCell="C102" sqref="C102"/>
      <selection pane="bottomLeft" activeCell="C102" sqref="C102"/>
      <selection pane="bottomRight" activeCell="C2" sqref="C2:F2"/>
    </sheetView>
  </sheetViews>
  <sheetFormatPr defaultColWidth="9.00390625" defaultRowHeight="12.75"/>
  <cols>
    <col min="1" max="1" width="2.875" style="0" customWidth="1"/>
    <col min="2" max="2" width="11.125" style="0" customWidth="1"/>
    <col min="3" max="3" width="57.375" style="1" customWidth="1"/>
    <col min="4" max="4" width="15.125" style="0" customWidth="1"/>
    <col min="5" max="5" width="15.25390625" style="100" customWidth="1"/>
    <col min="6" max="6" width="12.75390625" style="0" bestFit="1" customWidth="1"/>
  </cols>
  <sheetData>
    <row r="2" spans="3:6" ht="20.25">
      <c r="C2" s="235" t="s">
        <v>88</v>
      </c>
      <c r="D2" s="235"/>
      <c r="E2" s="235"/>
      <c r="F2" s="235"/>
    </row>
    <row r="3" spans="4:6" ht="20.25">
      <c r="D3" s="235" t="s">
        <v>82</v>
      </c>
      <c r="E3" s="235"/>
      <c r="F3" s="235"/>
    </row>
    <row r="4" spans="4:6" ht="20.25">
      <c r="D4" s="235" t="s">
        <v>141</v>
      </c>
      <c r="E4" s="235"/>
      <c r="F4" s="235"/>
    </row>
    <row r="5" spans="4:5" ht="12.75">
      <c r="D5" s="3"/>
      <c r="E5" s="99"/>
    </row>
    <row r="6" spans="3:4" ht="25.5" customHeight="1">
      <c r="C6" s="236" t="s">
        <v>61</v>
      </c>
      <c r="D6" s="236"/>
    </row>
    <row r="7" ht="12.75">
      <c r="E7" s="99"/>
    </row>
    <row r="8" ht="13.5" thickBot="1">
      <c r="F8" s="2" t="s">
        <v>1</v>
      </c>
    </row>
    <row r="9" spans="2:6" ht="53.25" customHeight="1">
      <c r="B9" s="4" t="s">
        <v>2</v>
      </c>
      <c r="C9" s="5" t="s">
        <v>3</v>
      </c>
      <c r="D9" s="5" t="s">
        <v>4</v>
      </c>
      <c r="E9" s="101" t="s">
        <v>5</v>
      </c>
      <c r="F9" s="6" t="s">
        <v>6</v>
      </c>
    </row>
    <row r="10" spans="2:6" ht="15" customHeight="1" thickBot="1">
      <c r="B10" s="7">
        <v>1</v>
      </c>
      <c r="C10" s="8">
        <v>2</v>
      </c>
      <c r="D10" s="8">
        <v>3</v>
      </c>
      <c r="E10" s="98">
        <v>4</v>
      </c>
      <c r="F10" s="9">
        <v>5</v>
      </c>
    </row>
    <row r="11" spans="2:6" ht="23.25" customHeight="1">
      <c r="B11" s="51">
        <v>10000000</v>
      </c>
      <c r="C11" s="52" t="s">
        <v>7</v>
      </c>
      <c r="D11" s="126">
        <f>D12+D15+D18</f>
        <v>29754.21</v>
      </c>
      <c r="E11" s="138"/>
      <c r="F11" s="128">
        <f>F12+F15+F18</f>
        <v>29754.21</v>
      </c>
    </row>
    <row r="12" spans="2:6" ht="25.5" customHeight="1" hidden="1">
      <c r="B12" s="54">
        <v>11000000</v>
      </c>
      <c r="C12" s="56" t="s">
        <v>8</v>
      </c>
      <c r="D12" s="111"/>
      <c r="E12" s="139"/>
      <c r="F12" s="130">
        <f>F13</f>
        <v>0</v>
      </c>
    </row>
    <row r="13" spans="2:6" ht="25.5" customHeight="1" hidden="1">
      <c r="B13" s="12">
        <v>11010000</v>
      </c>
      <c r="C13" s="47" t="s">
        <v>9</v>
      </c>
      <c r="D13" s="105"/>
      <c r="E13" s="140"/>
      <c r="F13" s="107">
        <f>D13+E13</f>
        <v>0</v>
      </c>
    </row>
    <row r="14" spans="2:6" ht="25.5" customHeight="1" hidden="1">
      <c r="B14" s="12">
        <v>11010400</v>
      </c>
      <c r="C14" s="47" t="s">
        <v>10</v>
      </c>
      <c r="D14" s="105"/>
      <c r="E14" s="140"/>
      <c r="F14" s="107">
        <f>D14+E14</f>
        <v>0</v>
      </c>
    </row>
    <row r="15" spans="2:6" ht="15" customHeight="1">
      <c r="B15" s="14">
        <v>14000000</v>
      </c>
      <c r="C15" s="48" t="s">
        <v>17</v>
      </c>
      <c r="D15" s="108">
        <f>SUM(D16:D17)</f>
        <v>21448.26</v>
      </c>
      <c r="E15" s="141"/>
      <c r="F15" s="110">
        <f>SUM(F16:F17)</f>
        <v>21448.26</v>
      </c>
    </row>
    <row r="16" spans="2:6" ht="14.25" customHeight="1">
      <c r="B16" s="12">
        <v>14060100</v>
      </c>
      <c r="C16" s="47" t="s">
        <v>57</v>
      </c>
      <c r="D16" s="105">
        <v>21448.26</v>
      </c>
      <c r="E16" s="140"/>
      <c r="F16" s="107">
        <f>D16+E16</f>
        <v>21448.26</v>
      </c>
    </row>
    <row r="17" spans="2:6" ht="15" customHeight="1" hidden="1">
      <c r="B17" s="12">
        <v>14060200</v>
      </c>
      <c r="C17" s="47" t="s">
        <v>58</v>
      </c>
      <c r="D17" s="105"/>
      <c r="E17" s="140"/>
      <c r="F17" s="107">
        <f>D17+E17</f>
        <v>0</v>
      </c>
    </row>
    <row r="18" spans="2:6" ht="12.75">
      <c r="B18" s="14">
        <v>16000000</v>
      </c>
      <c r="C18" s="48" t="s">
        <v>23</v>
      </c>
      <c r="D18" s="108">
        <f>SUM(D19:D20)</f>
        <v>8305.95</v>
      </c>
      <c r="E18" s="141"/>
      <c r="F18" s="110">
        <f>SUM(F19:F20)</f>
        <v>8305.95</v>
      </c>
    </row>
    <row r="19" spans="2:6" ht="18.75" customHeight="1" hidden="1">
      <c r="B19" s="12">
        <v>16030200</v>
      </c>
      <c r="C19" s="47" t="s">
        <v>23</v>
      </c>
      <c r="D19" s="105"/>
      <c r="E19" s="140"/>
      <c r="F19" s="107">
        <f>D19+E19</f>
        <v>0</v>
      </c>
    </row>
    <row r="20" spans="2:6" ht="18" customHeight="1">
      <c r="B20" s="12">
        <v>16040000</v>
      </c>
      <c r="C20" s="47" t="s">
        <v>62</v>
      </c>
      <c r="D20" s="105">
        <v>8305.95</v>
      </c>
      <c r="E20" s="140"/>
      <c r="F20" s="107">
        <f>D20+E20</f>
        <v>8305.95</v>
      </c>
    </row>
    <row r="21" spans="2:6" ht="20.25" customHeight="1">
      <c r="B21" s="14">
        <v>20000000</v>
      </c>
      <c r="C21" s="48" t="s">
        <v>26</v>
      </c>
      <c r="D21" s="108">
        <f>D22+D25+D28</f>
        <v>19028.6</v>
      </c>
      <c r="E21" s="141">
        <f>E25+E28+E32</f>
        <v>5473593.91</v>
      </c>
      <c r="F21" s="110">
        <f>D21+E21</f>
        <v>5492622.51</v>
      </c>
    </row>
    <row r="22" spans="2:6" ht="13.5" customHeight="1" hidden="1">
      <c r="B22" s="14">
        <v>21000000</v>
      </c>
      <c r="C22" s="48" t="s">
        <v>27</v>
      </c>
      <c r="D22" s="108">
        <f>SUM(D23:D24)</f>
        <v>0</v>
      </c>
      <c r="E22" s="141"/>
      <c r="F22" s="110">
        <f>SUM(F23:F24)</f>
        <v>0</v>
      </c>
    </row>
    <row r="23" spans="2:6" ht="0.75" customHeight="1" hidden="1">
      <c r="B23" s="12">
        <v>21040000</v>
      </c>
      <c r="C23" s="47" t="s">
        <v>28</v>
      </c>
      <c r="D23" s="105"/>
      <c r="E23" s="140"/>
      <c r="F23" s="107">
        <f>D23+E23</f>
        <v>0</v>
      </c>
    </row>
    <row r="24" spans="2:6" ht="13.5" customHeight="1" hidden="1">
      <c r="B24" s="12">
        <v>21080000</v>
      </c>
      <c r="C24" s="47" t="s">
        <v>29</v>
      </c>
      <c r="D24" s="105"/>
      <c r="E24" s="140"/>
      <c r="F24" s="107">
        <f>D24+E24</f>
        <v>0</v>
      </c>
    </row>
    <row r="25" spans="2:6" ht="12.75" hidden="1">
      <c r="B25" s="14">
        <v>23000000</v>
      </c>
      <c r="C25" s="48" t="s">
        <v>34</v>
      </c>
      <c r="D25" s="108">
        <f>D26+D27</f>
        <v>0</v>
      </c>
      <c r="E25" s="141">
        <f>E26+E27</f>
        <v>0</v>
      </c>
      <c r="F25" s="110">
        <f>D25+E25</f>
        <v>0</v>
      </c>
    </row>
    <row r="26" spans="2:6" ht="25.5" hidden="1">
      <c r="B26" s="12">
        <v>23010000</v>
      </c>
      <c r="C26" s="47" t="s">
        <v>59</v>
      </c>
      <c r="D26" s="105"/>
      <c r="E26" s="140"/>
      <c r="F26" s="107">
        <f>D26+E26</f>
        <v>0</v>
      </c>
    </row>
    <row r="27" spans="2:6" ht="12.75" hidden="1">
      <c r="B27" s="12">
        <v>23020000</v>
      </c>
      <c r="C27" s="47" t="s">
        <v>35</v>
      </c>
      <c r="D27" s="105"/>
      <c r="E27" s="140"/>
      <c r="F27" s="107">
        <f>D27+E27</f>
        <v>0</v>
      </c>
    </row>
    <row r="28" spans="2:6" ht="14.25" customHeight="1">
      <c r="B28" s="14">
        <v>24000000</v>
      </c>
      <c r="C28" s="48" t="s">
        <v>36</v>
      </c>
      <c r="D28" s="108">
        <f>D29+D30</f>
        <v>19028.6</v>
      </c>
      <c r="E28" s="108"/>
      <c r="F28" s="108">
        <f>F29+F30</f>
        <v>19028.6</v>
      </c>
    </row>
    <row r="29" spans="2:6" ht="38.25">
      <c r="B29" s="12">
        <v>24030000</v>
      </c>
      <c r="C29" s="47" t="s">
        <v>37</v>
      </c>
      <c r="D29" s="105">
        <v>8332.31</v>
      </c>
      <c r="E29" s="140"/>
      <c r="F29" s="107">
        <f>D29+E29</f>
        <v>8332.31</v>
      </c>
    </row>
    <row r="30" spans="2:6" ht="12.75">
      <c r="B30" s="14">
        <v>24060000</v>
      </c>
      <c r="C30" s="49" t="s">
        <v>38</v>
      </c>
      <c r="D30" s="108">
        <f>SUM(D31)</f>
        <v>10696.29</v>
      </c>
      <c r="E30" s="141"/>
      <c r="F30" s="110">
        <f>D30+E30</f>
        <v>10696.29</v>
      </c>
    </row>
    <row r="31" spans="2:6" ht="12.75">
      <c r="B31" s="12">
        <v>24060300</v>
      </c>
      <c r="C31" s="47" t="s">
        <v>38</v>
      </c>
      <c r="D31" s="105">
        <v>10696.29</v>
      </c>
      <c r="E31" s="140"/>
      <c r="F31" s="107">
        <f>D31+E31</f>
        <v>10696.29</v>
      </c>
    </row>
    <row r="32" spans="2:6" ht="12.75">
      <c r="B32" s="18">
        <v>25000000</v>
      </c>
      <c r="C32" s="47" t="s">
        <v>41</v>
      </c>
      <c r="D32" s="105"/>
      <c r="E32" s="141">
        <v>5473593.91</v>
      </c>
      <c r="F32" s="110">
        <f>D32+E32</f>
        <v>5473593.91</v>
      </c>
    </row>
    <row r="33" spans="2:6" ht="21" customHeight="1">
      <c r="B33" s="18">
        <v>50000000</v>
      </c>
      <c r="C33" s="48" t="s">
        <v>45</v>
      </c>
      <c r="D33" s="108"/>
      <c r="E33" s="141">
        <f>E34</f>
        <v>14500</v>
      </c>
      <c r="F33" s="110">
        <f>F34</f>
        <v>14500</v>
      </c>
    </row>
    <row r="34" spans="2:6" ht="38.25">
      <c r="B34" s="12">
        <v>50110000</v>
      </c>
      <c r="C34" s="47" t="s">
        <v>47</v>
      </c>
      <c r="D34" s="106"/>
      <c r="E34" s="140">
        <v>14500</v>
      </c>
      <c r="F34" s="107">
        <f>D34+E34</f>
        <v>14500</v>
      </c>
    </row>
    <row r="35" spans="2:6" ht="21" customHeight="1">
      <c r="B35" s="19"/>
      <c r="C35" s="50" t="s">
        <v>48</v>
      </c>
      <c r="D35" s="109">
        <f>D11+D21+D33</f>
        <v>48782.81</v>
      </c>
      <c r="E35" s="141">
        <f>E11+E21+E33</f>
        <v>5488093.91</v>
      </c>
      <c r="F35" s="110">
        <f>F11+F21+F33</f>
        <v>5536876.72</v>
      </c>
    </row>
    <row r="36" spans="2:6" ht="12.75">
      <c r="B36" s="21">
        <v>40000000</v>
      </c>
      <c r="C36" s="50" t="s">
        <v>49</v>
      </c>
      <c r="D36" s="109">
        <f>D37+D42</f>
        <v>58575558.57</v>
      </c>
      <c r="E36" s="141">
        <f>E37+E42</f>
        <v>1482295.39</v>
      </c>
      <c r="F36" s="110">
        <f>F37+F42</f>
        <v>60057853.96</v>
      </c>
    </row>
    <row r="37" spans="2:6" ht="12.75">
      <c r="B37" s="22">
        <v>41020000</v>
      </c>
      <c r="C37" s="50" t="s">
        <v>50</v>
      </c>
      <c r="D37" s="109">
        <f>D38+D40</f>
        <v>43383197.53</v>
      </c>
      <c r="E37" s="141"/>
      <c r="F37" s="110">
        <f>F38+F39+F40+F41</f>
        <v>43383197.53</v>
      </c>
    </row>
    <row r="38" spans="2:6" ht="12.75">
      <c r="B38" s="23">
        <v>41020400</v>
      </c>
      <c r="C38" s="24" t="s">
        <v>135</v>
      </c>
      <c r="D38" s="142">
        <v>667000</v>
      </c>
      <c r="E38" s="141"/>
      <c r="F38" s="107">
        <f>D38+E38</f>
        <v>667000</v>
      </c>
    </row>
    <row r="39" spans="2:6" ht="99" customHeight="1" hidden="1">
      <c r="B39" s="23">
        <v>41020700</v>
      </c>
      <c r="C39" s="87" t="s">
        <v>107</v>
      </c>
      <c r="D39" s="106"/>
      <c r="E39" s="140"/>
      <c r="F39" s="107">
        <f>D39+E39</f>
        <v>0</v>
      </c>
    </row>
    <row r="40" spans="2:6" ht="13.5" customHeight="1">
      <c r="B40" s="23">
        <v>41020900</v>
      </c>
      <c r="C40" s="87" t="s">
        <v>91</v>
      </c>
      <c r="D40" s="106">
        <v>42716197.53</v>
      </c>
      <c r="E40" s="140"/>
      <c r="F40" s="107">
        <f>D40+E40</f>
        <v>42716197.53</v>
      </c>
    </row>
    <row r="41" spans="2:6" ht="48" customHeight="1" hidden="1">
      <c r="B41" s="23">
        <v>41021300</v>
      </c>
      <c r="C41" s="47" t="s">
        <v>108</v>
      </c>
      <c r="D41" s="106"/>
      <c r="E41" s="140"/>
      <c r="F41" s="107">
        <f>D41+E41</f>
        <v>0</v>
      </c>
    </row>
    <row r="42" spans="2:6" ht="24.75" customHeight="1">
      <c r="B42" s="45">
        <v>41030000</v>
      </c>
      <c r="C42" s="57" t="s">
        <v>51</v>
      </c>
      <c r="D42" s="108">
        <f>SUM(D43:D51)</f>
        <v>15192361.04</v>
      </c>
      <c r="E42" s="143">
        <f>E48</f>
        <v>1482295.39</v>
      </c>
      <c r="F42" s="110">
        <f>SUM(F43:F51)</f>
        <v>16674656.43</v>
      </c>
    </row>
    <row r="43" spans="2:6" ht="51" customHeight="1">
      <c r="B43" s="67">
        <v>41030600</v>
      </c>
      <c r="C43" s="13" t="s">
        <v>124</v>
      </c>
      <c r="D43" s="105">
        <v>4302540</v>
      </c>
      <c r="E43" s="140"/>
      <c r="F43" s="107">
        <f aca="true" t="shared" si="0" ref="F43:F52">D43+E43</f>
        <v>4302540</v>
      </c>
    </row>
    <row r="44" spans="2:6" ht="49.5" customHeight="1" hidden="1">
      <c r="B44" s="71"/>
      <c r="C44" s="97"/>
      <c r="D44" s="114"/>
      <c r="E44" s="144"/>
      <c r="F44" s="115"/>
    </row>
    <row r="45" spans="2:6" ht="63" customHeight="1">
      <c r="B45" s="64">
        <v>41030800</v>
      </c>
      <c r="C45" s="84" t="s">
        <v>125</v>
      </c>
      <c r="D45" s="112">
        <v>8022265.2</v>
      </c>
      <c r="E45" s="145"/>
      <c r="F45" s="117">
        <f t="shared" si="0"/>
        <v>8022265.2</v>
      </c>
    </row>
    <row r="46" spans="2:6" ht="103.5" customHeight="1">
      <c r="B46" s="67">
        <v>41030900</v>
      </c>
      <c r="C46" s="84" t="s">
        <v>126</v>
      </c>
      <c r="D46" s="133">
        <v>856735.02</v>
      </c>
      <c r="E46" s="140"/>
      <c r="F46" s="107">
        <f t="shared" si="0"/>
        <v>856735.02</v>
      </c>
    </row>
    <row r="47" spans="2:6" ht="38.25" customHeight="1">
      <c r="B47" s="64">
        <v>41031000</v>
      </c>
      <c r="C47" s="84" t="s">
        <v>123</v>
      </c>
      <c r="D47" s="116">
        <v>11162.65</v>
      </c>
      <c r="E47" s="145"/>
      <c r="F47" s="117">
        <f t="shared" si="0"/>
        <v>11162.65</v>
      </c>
    </row>
    <row r="48" spans="2:6" ht="60.75" customHeight="1">
      <c r="B48" s="67">
        <v>41031900</v>
      </c>
      <c r="C48" s="24" t="s">
        <v>127</v>
      </c>
      <c r="D48" s="118"/>
      <c r="E48" s="146">
        <v>1482295.39</v>
      </c>
      <c r="F48" s="117">
        <f t="shared" si="0"/>
        <v>1482295.39</v>
      </c>
    </row>
    <row r="49" spans="2:6" ht="51" customHeight="1">
      <c r="B49" s="67">
        <v>41032300</v>
      </c>
      <c r="C49" s="13" t="s">
        <v>109</v>
      </c>
      <c r="D49" s="133">
        <v>572313</v>
      </c>
      <c r="E49" s="140"/>
      <c r="F49" s="117">
        <f t="shared" si="0"/>
        <v>572313</v>
      </c>
    </row>
    <row r="50" spans="2:6" ht="38.25" customHeight="1">
      <c r="B50" s="71">
        <v>41037800</v>
      </c>
      <c r="C50" s="24" t="s">
        <v>116</v>
      </c>
      <c r="D50" s="136">
        <v>951977</v>
      </c>
      <c r="E50" s="144"/>
      <c r="F50" s="115">
        <f t="shared" si="0"/>
        <v>951977</v>
      </c>
    </row>
    <row r="51" spans="2:6" ht="53.25" customHeight="1" thickBot="1">
      <c r="B51" s="71">
        <v>41038200</v>
      </c>
      <c r="C51" s="24" t="s">
        <v>137</v>
      </c>
      <c r="D51" s="210">
        <v>475368.17</v>
      </c>
      <c r="E51" s="140"/>
      <c r="F51" s="115">
        <f t="shared" si="0"/>
        <v>475368.17</v>
      </c>
    </row>
    <row r="52" spans="2:6" ht="17.25" customHeight="1" thickBot="1">
      <c r="B52" s="85"/>
      <c r="C52" s="86" t="s">
        <v>52</v>
      </c>
      <c r="D52" s="147">
        <f>D35+D36</f>
        <v>58624341.38</v>
      </c>
      <c r="E52" s="147">
        <f>E35+E36</f>
        <v>6970389.3</v>
      </c>
      <c r="F52" s="147">
        <f t="shared" si="0"/>
        <v>65594730.68</v>
      </c>
    </row>
    <row r="53" spans="2:6" ht="15.75" customHeight="1" thickBot="1">
      <c r="B53" s="89"/>
      <c r="C53" s="88" t="s">
        <v>53</v>
      </c>
      <c r="D53" s="123">
        <f>D52</f>
        <v>58624341.38</v>
      </c>
      <c r="E53" s="148">
        <f>E52</f>
        <v>6970389.3</v>
      </c>
      <c r="F53" s="125">
        <f>F52</f>
        <v>65594730.68</v>
      </c>
    </row>
    <row r="55" ht="2.25" customHeight="1"/>
    <row r="56" ht="11.25" customHeight="1"/>
    <row r="57" ht="22.5" customHeight="1"/>
    <row r="58" spans="2:5" ht="20.25">
      <c r="B58" s="41" t="s">
        <v>54</v>
      </c>
      <c r="C58" s="41"/>
      <c r="D58" s="41"/>
      <c r="E58" s="102" t="s">
        <v>118</v>
      </c>
    </row>
    <row r="59" ht="0.75" customHeight="1"/>
  </sheetData>
  <mergeCells count="4">
    <mergeCell ref="C2:F2"/>
    <mergeCell ref="C6:D6"/>
    <mergeCell ref="D3:F3"/>
    <mergeCell ref="D4:F4"/>
  </mergeCells>
  <printOptions/>
  <pageMargins left="0.56" right="0.21" top="0.39" bottom="0.21" header="0.53" footer="0.4"/>
  <pageSetup horizontalDpi="240" verticalDpi="240" orientation="portrait" paperSize="9" scale="85" r:id="rId1"/>
  <rowBreaks count="1" manualBreakCount="1">
    <brk id="49" max="5" man="1"/>
  </rowBreaks>
</worksheet>
</file>

<file path=xl/worksheets/sheet5.xml><?xml version="1.0" encoding="utf-8"?>
<worksheet xmlns="http://schemas.openxmlformats.org/spreadsheetml/2006/main" xmlns:r="http://schemas.openxmlformats.org/officeDocument/2006/relationships">
  <dimension ref="B2:G66"/>
  <sheetViews>
    <sheetView view="pageBreakPreview" zoomScaleSheetLayoutView="100" workbookViewId="0" topLeftCell="A1">
      <selection activeCell="C5" sqref="C5"/>
    </sheetView>
  </sheetViews>
  <sheetFormatPr defaultColWidth="9.00390625" defaultRowHeight="12.75"/>
  <cols>
    <col min="1" max="1" width="1.00390625" style="0" customWidth="1"/>
    <col min="2" max="2" width="10.125" style="0" customWidth="1"/>
    <col min="3" max="3" width="55.75390625" style="1" customWidth="1"/>
    <col min="4" max="4" width="13.375" style="0" customWidth="1"/>
    <col min="5" max="5" width="12.00390625" style="0" customWidth="1"/>
    <col min="6" max="6" width="13.375" style="0" customWidth="1"/>
  </cols>
  <sheetData>
    <row r="1" ht="6.75" customHeight="1"/>
    <row r="2" spans="3:6" ht="21" customHeight="1">
      <c r="C2" s="235" t="s">
        <v>90</v>
      </c>
      <c r="D2" s="235"/>
      <c r="E2" s="235"/>
      <c r="F2" s="235"/>
    </row>
    <row r="3" spans="4:6" ht="21" customHeight="1">
      <c r="D3" s="235" t="s">
        <v>80</v>
      </c>
      <c r="E3" s="235"/>
      <c r="F3" s="235"/>
    </row>
    <row r="4" spans="4:6" ht="21" customHeight="1">
      <c r="D4" s="235" t="s">
        <v>141</v>
      </c>
      <c r="E4" s="235"/>
      <c r="F4" s="235"/>
    </row>
    <row r="5" spans="4:6" ht="20.25">
      <c r="D5" s="3"/>
      <c r="E5" s="42"/>
      <c r="F5" s="41"/>
    </row>
    <row r="6" spans="3:4" ht="25.5" customHeight="1">
      <c r="C6" s="236" t="s">
        <v>63</v>
      </c>
      <c r="D6" s="236"/>
    </row>
    <row r="7" ht="9.75" customHeight="1">
      <c r="E7" s="3"/>
    </row>
    <row r="8" ht="17.25" customHeight="1" thickBot="1">
      <c r="F8" s="2" t="s">
        <v>1</v>
      </c>
    </row>
    <row r="9" spans="2:6" ht="42.75" customHeight="1">
      <c r="B9" s="4" t="s">
        <v>2</v>
      </c>
      <c r="C9" s="5" t="s">
        <v>3</v>
      </c>
      <c r="D9" s="5" t="s">
        <v>4</v>
      </c>
      <c r="E9" s="5" t="s">
        <v>5</v>
      </c>
      <c r="F9" s="6" t="s">
        <v>6</v>
      </c>
    </row>
    <row r="10" spans="2:6" ht="15" thickBot="1">
      <c r="B10" s="7">
        <v>1</v>
      </c>
      <c r="C10" s="8">
        <v>2</v>
      </c>
      <c r="D10" s="8">
        <v>3</v>
      </c>
      <c r="E10" s="8">
        <v>4</v>
      </c>
      <c r="F10" s="9">
        <v>5</v>
      </c>
    </row>
    <row r="11" spans="2:6" ht="18.75" customHeight="1">
      <c r="B11" s="10">
        <v>10000000</v>
      </c>
      <c r="C11" s="11" t="s">
        <v>7</v>
      </c>
      <c r="D11" s="149">
        <f>D13+D16+D12</f>
        <v>18370</v>
      </c>
      <c r="E11" s="127"/>
      <c r="F11" s="128">
        <f>F13+F16+F12</f>
        <v>18370</v>
      </c>
    </row>
    <row r="12" spans="2:6" ht="15" customHeight="1" hidden="1">
      <c r="B12" s="10">
        <v>13030200</v>
      </c>
      <c r="C12" s="33" t="s">
        <v>56</v>
      </c>
      <c r="D12" s="150"/>
      <c r="E12" s="151"/>
      <c r="F12" s="152">
        <f>SUM(D12:E12)</f>
        <v>0</v>
      </c>
    </row>
    <row r="13" spans="2:6" ht="12" customHeight="1">
      <c r="B13" s="14">
        <v>14000000</v>
      </c>
      <c r="C13" s="73" t="s">
        <v>17</v>
      </c>
      <c r="D13" s="153">
        <f>SUM(D14:D15)</f>
        <v>18370</v>
      </c>
      <c r="E13" s="154"/>
      <c r="F13" s="155">
        <f>SUM(F14:F15)</f>
        <v>18370</v>
      </c>
    </row>
    <row r="14" spans="2:6" ht="15.75" customHeight="1">
      <c r="B14" s="12">
        <v>14060100</v>
      </c>
      <c r="C14" s="74" t="s">
        <v>57</v>
      </c>
      <c r="D14" s="156">
        <v>18370</v>
      </c>
      <c r="E14" s="157"/>
      <c r="F14" s="158">
        <f>D14+E14</f>
        <v>18370</v>
      </c>
    </row>
    <row r="15" spans="2:6" ht="16.5" customHeight="1" hidden="1">
      <c r="B15" s="12">
        <v>14060200</v>
      </c>
      <c r="C15" s="74" t="s">
        <v>58</v>
      </c>
      <c r="D15" s="156"/>
      <c r="E15" s="157"/>
      <c r="F15" s="158">
        <f>D15+E15</f>
        <v>0</v>
      </c>
    </row>
    <row r="16" spans="2:6" ht="16.5" customHeight="1" hidden="1">
      <c r="B16" s="14">
        <v>16000000</v>
      </c>
      <c r="C16" s="73" t="s">
        <v>23</v>
      </c>
      <c r="D16" s="153">
        <f>SUM(D17:D18)</f>
        <v>0</v>
      </c>
      <c r="E16" s="154"/>
      <c r="F16" s="155">
        <f>SUM(F17:F18)</f>
        <v>0</v>
      </c>
    </row>
    <row r="17" spans="2:6" ht="16.5" customHeight="1" hidden="1">
      <c r="B17" s="12">
        <v>16030200</v>
      </c>
      <c r="C17" s="74" t="s">
        <v>23</v>
      </c>
      <c r="D17" s="156"/>
      <c r="E17" s="157"/>
      <c r="F17" s="158">
        <f>D17+E17</f>
        <v>0</v>
      </c>
    </row>
    <row r="18" spans="2:6" ht="16.5" customHeight="1" hidden="1">
      <c r="B18" s="12">
        <v>16040100</v>
      </c>
      <c r="C18" s="74" t="s">
        <v>72</v>
      </c>
      <c r="D18" s="156"/>
      <c r="E18" s="157"/>
      <c r="F18" s="158">
        <f>D18+E18</f>
        <v>0</v>
      </c>
    </row>
    <row r="19" spans="2:6" ht="16.5" customHeight="1">
      <c r="B19" s="14">
        <v>20000000</v>
      </c>
      <c r="C19" s="73" t="s">
        <v>26</v>
      </c>
      <c r="D19" s="153">
        <f>D20+D23+D25</f>
        <v>8864.22</v>
      </c>
      <c r="E19" s="154">
        <f>E25+E29</f>
        <v>3513028.78</v>
      </c>
      <c r="F19" s="155">
        <f>D19+E19</f>
        <v>3521893</v>
      </c>
    </row>
    <row r="20" spans="2:6" ht="13.5" customHeight="1" hidden="1">
      <c r="B20" s="14">
        <v>21000000</v>
      </c>
      <c r="C20" s="73" t="s">
        <v>27</v>
      </c>
      <c r="D20" s="153">
        <f>SUM(D21:D22)</f>
        <v>0</v>
      </c>
      <c r="E20" s="154"/>
      <c r="F20" s="155">
        <f>SUM(F21:F22)</f>
        <v>0</v>
      </c>
    </row>
    <row r="21" spans="2:6" ht="29.25" customHeight="1" hidden="1">
      <c r="B21" s="12">
        <v>21040000</v>
      </c>
      <c r="C21" s="74" t="s">
        <v>28</v>
      </c>
      <c r="D21" s="156"/>
      <c r="E21" s="157"/>
      <c r="F21" s="158">
        <f>D21+E21</f>
        <v>0</v>
      </c>
    </row>
    <row r="22" spans="2:6" ht="18" customHeight="1" hidden="1">
      <c r="B22" s="12">
        <v>21080000</v>
      </c>
      <c r="C22" s="74" t="s">
        <v>29</v>
      </c>
      <c r="D22" s="156"/>
      <c r="E22" s="157"/>
      <c r="F22" s="158">
        <f>D22+E22</f>
        <v>0</v>
      </c>
    </row>
    <row r="23" spans="2:6" ht="0.75" customHeight="1" hidden="1">
      <c r="B23" s="14">
        <v>23000000</v>
      </c>
      <c r="C23" s="73" t="s">
        <v>34</v>
      </c>
      <c r="D23" s="153">
        <f>D24</f>
        <v>0</v>
      </c>
      <c r="E23" s="154"/>
      <c r="F23" s="155">
        <f>F24</f>
        <v>0</v>
      </c>
    </row>
    <row r="24" spans="2:6" ht="0.75" customHeight="1" hidden="1">
      <c r="B24" s="12">
        <v>23010000</v>
      </c>
      <c r="C24" s="74" t="s">
        <v>59</v>
      </c>
      <c r="D24" s="156"/>
      <c r="E24" s="157"/>
      <c r="F24" s="158">
        <f>D24+E24</f>
        <v>0</v>
      </c>
    </row>
    <row r="25" spans="2:6" ht="12.75" customHeight="1">
      <c r="B25" s="14">
        <v>24000000</v>
      </c>
      <c r="C25" s="73" t="s">
        <v>36</v>
      </c>
      <c r="D25" s="153">
        <f>D26+D27</f>
        <v>8864.22</v>
      </c>
      <c r="E25" s="154"/>
      <c r="F25" s="155">
        <f>SUM(F26:F29)</f>
        <v>3528953.98</v>
      </c>
    </row>
    <row r="26" spans="2:6" ht="12.75">
      <c r="B26" s="12">
        <v>24030000</v>
      </c>
      <c r="C26" s="74"/>
      <c r="D26" s="156">
        <v>1803.24</v>
      </c>
      <c r="E26" s="157"/>
      <c r="F26" s="158">
        <f>D26+E26</f>
        <v>1803.24</v>
      </c>
    </row>
    <row r="27" spans="2:6" ht="12.75">
      <c r="B27" s="14">
        <v>24060000</v>
      </c>
      <c r="C27" s="75" t="s">
        <v>38</v>
      </c>
      <c r="D27" s="153">
        <f>SUM(D28)</f>
        <v>7060.98</v>
      </c>
      <c r="E27" s="154"/>
      <c r="F27" s="155">
        <f>D27+E27</f>
        <v>7060.98</v>
      </c>
    </row>
    <row r="28" spans="2:6" ht="12.75">
      <c r="B28" s="12">
        <v>24060300</v>
      </c>
      <c r="C28" s="74" t="s">
        <v>38</v>
      </c>
      <c r="D28" s="156">
        <v>7060.98</v>
      </c>
      <c r="E28" s="157"/>
      <c r="F28" s="158">
        <f>D28+E28</f>
        <v>7060.98</v>
      </c>
    </row>
    <row r="29" spans="2:6" ht="12.75">
      <c r="B29" s="18">
        <v>25000000</v>
      </c>
      <c r="C29" s="74" t="s">
        <v>41</v>
      </c>
      <c r="D29" s="156"/>
      <c r="E29" s="157">
        <v>3513028.78</v>
      </c>
      <c r="F29" s="158">
        <f>D29+E29</f>
        <v>3513028.78</v>
      </c>
    </row>
    <row r="30" spans="2:6" ht="12.75">
      <c r="B30" s="18">
        <v>50000000</v>
      </c>
      <c r="C30" s="73" t="s">
        <v>45</v>
      </c>
      <c r="D30" s="153"/>
      <c r="E30" s="154">
        <f>E31</f>
        <v>27600</v>
      </c>
      <c r="F30" s="155">
        <f>F31</f>
        <v>27600</v>
      </c>
    </row>
    <row r="31" spans="2:6" ht="37.5" customHeight="1">
      <c r="B31" s="12">
        <v>50110000</v>
      </c>
      <c r="C31" s="74" t="s">
        <v>47</v>
      </c>
      <c r="D31" s="156"/>
      <c r="E31" s="157">
        <v>27600</v>
      </c>
      <c r="F31" s="158">
        <f>D31+E31</f>
        <v>27600</v>
      </c>
    </row>
    <row r="32" spans="2:6" ht="14.25" customHeight="1">
      <c r="B32" s="19"/>
      <c r="C32" s="76" t="s">
        <v>48</v>
      </c>
      <c r="D32" s="159">
        <f>D11+D19+D30</f>
        <v>27234.22</v>
      </c>
      <c r="E32" s="109">
        <f>E11+E19+E30</f>
        <v>3540628.78</v>
      </c>
      <c r="F32" s="110">
        <f>F11+F19+F30</f>
        <v>3567863</v>
      </c>
    </row>
    <row r="33" spans="2:6" ht="16.5" customHeight="1">
      <c r="B33" s="21">
        <v>40000000</v>
      </c>
      <c r="C33" s="76" t="s">
        <v>49</v>
      </c>
      <c r="D33" s="153">
        <f>D34+D39</f>
        <v>37722189.05</v>
      </c>
      <c r="E33" s="153">
        <f>E34+E39</f>
        <v>630224.08</v>
      </c>
      <c r="F33" s="155">
        <f>F34+F39</f>
        <v>38352413.129999995</v>
      </c>
    </row>
    <row r="34" spans="2:6" ht="13.5" customHeight="1">
      <c r="B34" s="22">
        <v>41020000</v>
      </c>
      <c r="C34" s="76" t="s">
        <v>50</v>
      </c>
      <c r="D34" s="153">
        <f>D35+D36+D37+D38</f>
        <v>27040923.67</v>
      </c>
      <c r="E34" s="153"/>
      <c r="F34" s="155">
        <f>F35+F36+F37+F38</f>
        <v>27040923.67</v>
      </c>
    </row>
    <row r="35" spans="2:7" ht="16.5" customHeight="1">
      <c r="B35" s="23">
        <v>41020400</v>
      </c>
      <c r="C35" s="24" t="s">
        <v>135</v>
      </c>
      <c r="D35" s="156">
        <v>482000</v>
      </c>
      <c r="E35" s="160"/>
      <c r="F35" s="158">
        <f>D35+E35</f>
        <v>482000</v>
      </c>
      <c r="G35" s="34"/>
    </row>
    <row r="36" spans="2:7" ht="120.75" customHeight="1" hidden="1">
      <c r="B36" s="43">
        <v>41020700</v>
      </c>
      <c r="C36" s="80" t="s">
        <v>107</v>
      </c>
      <c r="D36" s="156"/>
      <c r="E36" s="160"/>
      <c r="F36" s="158">
        <f>D36+E36</f>
        <v>0</v>
      </c>
      <c r="G36" s="34"/>
    </row>
    <row r="37" spans="2:7" ht="17.25" customHeight="1">
      <c r="B37" s="43">
        <v>41020900</v>
      </c>
      <c r="C37" s="80" t="s">
        <v>91</v>
      </c>
      <c r="D37" s="156">
        <v>26558923.67</v>
      </c>
      <c r="E37" s="160"/>
      <c r="F37" s="158">
        <f>D37+E37</f>
        <v>26558923.67</v>
      </c>
      <c r="G37" s="34"/>
    </row>
    <row r="38" spans="2:7" ht="55.5" customHeight="1" hidden="1">
      <c r="B38" s="43">
        <v>41021300</v>
      </c>
      <c r="C38" s="78" t="s">
        <v>108</v>
      </c>
      <c r="D38" s="156"/>
      <c r="E38" s="160"/>
      <c r="F38" s="158">
        <f>D38+E38</f>
        <v>0</v>
      </c>
      <c r="G38" s="34"/>
    </row>
    <row r="39" spans="2:7" ht="15" customHeight="1">
      <c r="B39" s="25">
        <v>41030000</v>
      </c>
      <c r="C39" s="79" t="s">
        <v>51</v>
      </c>
      <c r="D39" s="153">
        <f>D40+D42+D43+D45+D47+D48+D49</f>
        <v>10681265.379999997</v>
      </c>
      <c r="E39" s="153">
        <f>E40+E42+E43+E45+E46+E47+E48+E49</f>
        <v>630224.08</v>
      </c>
      <c r="F39" s="155">
        <f>SUM(F40:F49)</f>
        <v>11311489.459999997</v>
      </c>
      <c r="G39" s="34"/>
    </row>
    <row r="40" spans="2:6" ht="51.75" customHeight="1">
      <c r="B40" s="71">
        <v>41030600</v>
      </c>
      <c r="C40" s="13" t="s">
        <v>124</v>
      </c>
      <c r="D40" s="133">
        <v>3572840</v>
      </c>
      <c r="E40" s="106"/>
      <c r="F40" s="107">
        <f>D40+E40</f>
        <v>3572840</v>
      </c>
    </row>
    <row r="41" spans="2:6" ht="229.5" customHeight="1" hidden="1">
      <c r="B41" s="71"/>
      <c r="C41" s="103"/>
      <c r="D41" s="161"/>
      <c r="E41" s="162"/>
      <c r="F41" s="163"/>
    </row>
    <row r="42" spans="2:6" ht="64.5" customHeight="1">
      <c r="B42" s="71">
        <v>41030800</v>
      </c>
      <c r="C42" s="84" t="s">
        <v>125</v>
      </c>
      <c r="D42" s="164">
        <v>5310915.38</v>
      </c>
      <c r="E42" s="112"/>
      <c r="F42" s="117">
        <f>D42+E42</f>
        <v>5310915.38</v>
      </c>
    </row>
    <row r="43" spans="2:6" ht="104.25" customHeight="1">
      <c r="B43" s="71">
        <v>41030900</v>
      </c>
      <c r="C43" s="93" t="s">
        <v>126</v>
      </c>
      <c r="D43" s="165">
        <v>541492.36</v>
      </c>
      <c r="E43" s="166"/>
      <c r="F43" s="167">
        <f>D43+E43</f>
        <v>541492.36</v>
      </c>
    </row>
    <row r="44" spans="2:6" ht="242.25" customHeight="1" hidden="1">
      <c r="B44" s="81"/>
      <c r="C44" s="103"/>
      <c r="D44" s="161"/>
      <c r="E44" s="162"/>
      <c r="F44" s="163"/>
    </row>
    <row r="45" spans="2:6" ht="41.25" customHeight="1">
      <c r="B45" s="71">
        <v>41031000</v>
      </c>
      <c r="C45" s="84" t="s">
        <v>136</v>
      </c>
      <c r="D45" s="168">
        <v>8212.93</v>
      </c>
      <c r="E45" s="160"/>
      <c r="F45" s="169">
        <f aca="true" t="shared" si="0" ref="F45:F50">D45+E45</f>
        <v>8212.93</v>
      </c>
    </row>
    <row r="46" spans="2:6" ht="55.5" customHeight="1">
      <c r="B46" s="71">
        <v>41031900</v>
      </c>
      <c r="C46" s="24" t="s">
        <v>127</v>
      </c>
      <c r="D46" s="170"/>
      <c r="E46" s="171">
        <v>630224.08</v>
      </c>
      <c r="F46" s="172">
        <f t="shared" si="0"/>
        <v>630224.08</v>
      </c>
    </row>
    <row r="47" spans="2:6" ht="51.75" customHeight="1">
      <c r="B47" s="67">
        <v>41032300</v>
      </c>
      <c r="C47" s="84" t="s">
        <v>109</v>
      </c>
      <c r="D47" s="170">
        <v>468754</v>
      </c>
      <c r="E47" s="157"/>
      <c r="F47" s="172">
        <f t="shared" si="0"/>
        <v>468754</v>
      </c>
    </row>
    <row r="48" spans="2:6" ht="48" customHeight="1">
      <c r="B48" s="67">
        <v>41037800</v>
      </c>
      <c r="C48" s="24" t="s">
        <v>116</v>
      </c>
      <c r="D48" s="170">
        <v>364048.2</v>
      </c>
      <c r="E48" s="157"/>
      <c r="F48" s="172">
        <f t="shared" si="0"/>
        <v>364048.2</v>
      </c>
    </row>
    <row r="49" spans="2:6" ht="55.5" customHeight="1" thickBot="1">
      <c r="B49" s="71">
        <v>41038200</v>
      </c>
      <c r="C49" s="24" t="s">
        <v>137</v>
      </c>
      <c r="D49" s="211">
        <v>415002.51</v>
      </c>
      <c r="E49" s="189"/>
      <c r="F49" s="212">
        <f t="shared" si="0"/>
        <v>415002.51</v>
      </c>
    </row>
    <row r="50" spans="2:6" ht="13.5" thickBot="1">
      <c r="B50" s="104"/>
      <c r="C50" s="31" t="s">
        <v>52</v>
      </c>
      <c r="D50" s="173">
        <f>D32+D33</f>
        <v>37749423.269999996</v>
      </c>
      <c r="E50" s="174">
        <f>E32+E33</f>
        <v>4170852.86</v>
      </c>
      <c r="F50" s="175">
        <f t="shared" si="0"/>
        <v>41920276.129999995</v>
      </c>
    </row>
    <row r="51" spans="2:6" ht="13.5" thickBot="1">
      <c r="B51" s="30"/>
      <c r="C51" s="31" t="s">
        <v>53</v>
      </c>
      <c r="D51" s="123">
        <f>D50</f>
        <v>37749423.269999996</v>
      </c>
      <c r="E51" s="124">
        <f>E50</f>
        <v>4170852.86</v>
      </c>
      <c r="F51" s="176">
        <f>F50</f>
        <v>41920276.129999995</v>
      </c>
    </row>
    <row r="54" ht="15.75" customHeight="1"/>
    <row r="56" spans="2:5" ht="20.25">
      <c r="B56" s="41" t="s">
        <v>54</v>
      </c>
      <c r="C56" s="41"/>
      <c r="D56" s="41"/>
      <c r="E56" s="41" t="s">
        <v>118</v>
      </c>
    </row>
    <row r="66" ht="12.75">
      <c r="E66" s="100"/>
    </row>
  </sheetData>
  <mergeCells count="4">
    <mergeCell ref="C2:F2"/>
    <mergeCell ref="D4:F4"/>
    <mergeCell ref="C6:D6"/>
    <mergeCell ref="D3:F3"/>
  </mergeCells>
  <printOptions/>
  <pageMargins left="0.72" right="0.21" top="0.65" bottom="0.21" header="0.56" footer="0.28"/>
  <pageSetup horizontalDpi="240" verticalDpi="240" orientation="portrait" paperSize="9" scale="90" r:id="rId1"/>
  <rowBreaks count="1" manualBreakCount="1">
    <brk id="47" max="5" man="1"/>
  </rowBreaks>
</worksheet>
</file>

<file path=xl/worksheets/sheet6.xml><?xml version="1.0" encoding="utf-8"?>
<worksheet xmlns="http://schemas.openxmlformats.org/spreadsheetml/2006/main" xmlns:r="http://schemas.openxmlformats.org/officeDocument/2006/relationships">
  <dimension ref="B2:H66"/>
  <sheetViews>
    <sheetView showGridLines="0" view="pageBreakPreview" zoomScaleSheetLayoutView="100" workbookViewId="0" topLeftCell="B1">
      <selection activeCell="D4" sqref="D4:F4"/>
    </sheetView>
  </sheetViews>
  <sheetFormatPr defaultColWidth="9.00390625" defaultRowHeight="12.75"/>
  <cols>
    <col min="1" max="1" width="2.875" style="0" hidden="1" customWidth="1"/>
    <col min="2" max="2" width="10.875" style="0" customWidth="1"/>
    <col min="3" max="3" width="58.875" style="1" customWidth="1"/>
    <col min="4" max="4" width="13.625" style="0" customWidth="1"/>
    <col min="5" max="5" width="13.25390625" style="0" customWidth="1"/>
    <col min="6" max="6" width="13.75390625" style="0" customWidth="1"/>
    <col min="8" max="8" width="13.25390625" style="0" customWidth="1"/>
  </cols>
  <sheetData>
    <row r="2" spans="3:6" ht="20.25">
      <c r="C2" s="235" t="s">
        <v>84</v>
      </c>
      <c r="D2" s="235"/>
      <c r="E2" s="235"/>
      <c r="F2" s="235"/>
    </row>
    <row r="3" spans="4:6" ht="20.25">
      <c r="D3" s="235" t="s">
        <v>83</v>
      </c>
      <c r="E3" s="235"/>
      <c r="F3" s="235"/>
    </row>
    <row r="4" spans="4:6" ht="20.25">
      <c r="D4" s="235" t="s">
        <v>141</v>
      </c>
      <c r="E4" s="235"/>
      <c r="F4" s="235"/>
    </row>
    <row r="5" spans="4:5" ht="12.75">
      <c r="D5" s="3"/>
      <c r="E5" s="3"/>
    </row>
    <row r="6" spans="3:4" ht="25.5" customHeight="1">
      <c r="C6" s="236" t="s">
        <v>64</v>
      </c>
      <c r="D6" s="236"/>
    </row>
    <row r="7" ht="12.75">
      <c r="E7" s="3"/>
    </row>
    <row r="8" ht="13.5" thickBot="1">
      <c r="F8" s="2" t="s">
        <v>1</v>
      </c>
    </row>
    <row r="9" spans="2:6" ht="27.75" customHeight="1">
      <c r="B9" s="4" t="s">
        <v>2</v>
      </c>
      <c r="C9" s="5" t="s">
        <v>3</v>
      </c>
      <c r="D9" s="5" t="s">
        <v>4</v>
      </c>
      <c r="E9" s="5" t="s">
        <v>5</v>
      </c>
      <c r="F9" s="6" t="s">
        <v>6</v>
      </c>
    </row>
    <row r="10" spans="2:6" ht="10.5" customHeight="1" thickBot="1">
      <c r="B10" s="181">
        <v>1</v>
      </c>
      <c r="C10" s="182">
        <v>2</v>
      </c>
      <c r="D10" s="182">
        <v>3</v>
      </c>
      <c r="E10" s="182">
        <v>4</v>
      </c>
      <c r="F10" s="182">
        <v>5</v>
      </c>
    </row>
    <row r="11" spans="2:6" ht="19.5" customHeight="1">
      <c r="B11" s="51">
        <v>10000000</v>
      </c>
      <c r="C11" s="60" t="s">
        <v>7</v>
      </c>
      <c r="D11" s="126">
        <f>D12+D14+D17+D20</f>
        <v>662784.6</v>
      </c>
      <c r="E11" s="127"/>
      <c r="F11" s="109">
        <f>F12+F14+F17+F20</f>
        <v>662784.6</v>
      </c>
    </row>
    <row r="12" spans="2:6" ht="21.75" customHeight="1" hidden="1">
      <c r="B12" s="10">
        <v>11000000</v>
      </c>
      <c r="C12" s="61" t="s">
        <v>8</v>
      </c>
      <c r="D12" s="108"/>
      <c r="E12" s="109"/>
      <c r="F12" s="109">
        <f>F13</f>
        <v>0</v>
      </c>
    </row>
    <row r="13" spans="2:6" ht="21" customHeight="1" hidden="1">
      <c r="B13" s="12">
        <v>11010000</v>
      </c>
      <c r="C13" s="13" t="s">
        <v>9</v>
      </c>
      <c r="D13" s="105"/>
      <c r="E13" s="106"/>
      <c r="F13" s="107">
        <f>D13+E13</f>
        <v>0</v>
      </c>
    </row>
    <row r="14" spans="2:6" ht="18.75" customHeight="1">
      <c r="B14" s="14">
        <v>13000000</v>
      </c>
      <c r="C14" s="16" t="s">
        <v>15</v>
      </c>
      <c r="D14" s="105">
        <f>D15</f>
        <v>651070</v>
      </c>
      <c r="E14" s="109"/>
      <c r="F14" s="152">
        <f>F15+F16</f>
        <v>651070</v>
      </c>
    </row>
    <row r="15" spans="2:6" ht="15.75" customHeight="1">
      <c r="B15" s="12">
        <v>13030200</v>
      </c>
      <c r="C15" s="13" t="s">
        <v>119</v>
      </c>
      <c r="D15" s="116">
        <v>651070</v>
      </c>
      <c r="E15" s="106"/>
      <c r="F15" s="107">
        <f>D15+E15</f>
        <v>651070</v>
      </c>
    </row>
    <row r="16" spans="2:6" ht="1.5" customHeight="1" hidden="1">
      <c r="B16" s="12">
        <v>13050000</v>
      </c>
      <c r="C16" s="13" t="s">
        <v>16</v>
      </c>
      <c r="D16" s="105"/>
      <c r="E16" s="106"/>
      <c r="F16" s="107">
        <f>D16+E16</f>
        <v>0</v>
      </c>
    </row>
    <row r="17" spans="2:6" ht="13.5" customHeight="1">
      <c r="B17" s="14">
        <v>14000000</v>
      </c>
      <c r="C17" s="16" t="s">
        <v>17</v>
      </c>
      <c r="D17" s="108">
        <f>D18+D19</f>
        <v>11714.6</v>
      </c>
      <c r="E17" s="109"/>
      <c r="F17" s="110">
        <f>SUM(F18:F19)</f>
        <v>11714.6</v>
      </c>
    </row>
    <row r="18" spans="2:6" ht="12.75" customHeight="1">
      <c r="B18" s="12">
        <v>14060100</v>
      </c>
      <c r="C18" s="13" t="s">
        <v>57</v>
      </c>
      <c r="D18" s="105">
        <v>11714.6</v>
      </c>
      <c r="E18" s="106"/>
      <c r="F18" s="107">
        <f>D18+E18</f>
        <v>11714.6</v>
      </c>
    </row>
    <row r="19" spans="2:6" ht="0.75" customHeight="1" hidden="1">
      <c r="B19" s="12">
        <v>14060200</v>
      </c>
      <c r="C19" s="13" t="s">
        <v>58</v>
      </c>
      <c r="D19" s="105"/>
      <c r="E19" s="106"/>
      <c r="F19" s="107">
        <f>D19+E19</f>
        <v>0</v>
      </c>
    </row>
    <row r="20" spans="2:6" ht="12" customHeight="1" hidden="1">
      <c r="B20" s="14">
        <v>16000000</v>
      </c>
      <c r="C20" s="16" t="s">
        <v>23</v>
      </c>
      <c r="D20" s="108">
        <f>SUM(D21:D22)</f>
        <v>0</v>
      </c>
      <c r="E20" s="109"/>
      <c r="F20" s="110">
        <f>SUM(F21:F22)</f>
        <v>0</v>
      </c>
    </row>
    <row r="21" spans="2:6" ht="12.75" hidden="1">
      <c r="B21" s="12">
        <v>16010000</v>
      </c>
      <c r="C21" s="13" t="s">
        <v>24</v>
      </c>
      <c r="D21" s="105"/>
      <c r="E21" s="106"/>
      <c r="F21" s="107">
        <f>D21+E21</f>
        <v>0</v>
      </c>
    </row>
    <row r="22" spans="2:6" ht="12.75" hidden="1">
      <c r="B22" s="12">
        <v>16030000</v>
      </c>
      <c r="C22" s="13" t="s">
        <v>101</v>
      </c>
      <c r="D22" s="105"/>
      <c r="E22" s="106"/>
      <c r="F22" s="107">
        <f>D22+E22</f>
        <v>0</v>
      </c>
    </row>
    <row r="23" spans="2:6" ht="22.5" customHeight="1">
      <c r="B23" s="14">
        <v>20000000</v>
      </c>
      <c r="C23" s="16" t="s">
        <v>26</v>
      </c>
      <c r="D23" s="108">
        <f>D24+D27</f>
        <v>20664.25</v>
      </c>
      <c r="E23" s="159">
        <f>E24+E27+E31</f>
        <v>6967038.24</v>
      </c>
      <c r="F23" s="131">
        <f>F24+F27+F31</f>
        <v>6987702.49</v>
      </c>
    </row>
    <row r="24" spans="2:6" ht="15.75" customHeight="1" hidden="1">
      <c r="B24" s="14">
        <v>21000000</v>
      </c>
      <c r="C24" s="16" t="s">
        <v>27</v>
      </c>
      <c r="D24" s="108"/>
      <c r="E24" s="109"/>
      <c r="F24" s="110"/>
    </row>
    <row r="25" spans="2:6" ht="14.25" customHeight="1" hidden="1">
      <c r="B25" s="12">
        <v>21040000</v>
      </c>
      <c r="C25" s="13" t="s">
        <v>28</v>
      </c>
      <c r="D25" s="105"/>
      <c r="E25" s="106"/>
      <c r="F25" s="107">
        <f>D25+E25</f>
        <v>0</v>
      </c>
    </row>
    <row r="26" spans="2:6" ht="14.25" customHeight="1" hidden="1">
      <c r="B26" s="12">
        <v>21080000</v>
      </c>
      <c r="C26" s="13" t="s">
        <v>29</v>
      </c>
      <c r="D26" s="105"/>
      <c r="E26" s="106"/>
      <c r="F26" s="107">
        <f>D26+E26</f>
        <v>0</v>
      </c>
    </row>
    <row r="27" spans="2:6" ht="13.5" customHeight="1">
      <c r="B27" s="14">
        <v>24000000</v>
      </c>
      <c r="C27" s="16" t="s">
        <v>36</v>
      </c>
      <c r="D27" s="108">
        <f>D29+D28</f>
        <v>20664.25</v>
      </c>
      <c r="E27" s="109">
        <f>SUM(E28:E30)</f>
        <v>0</v>
      </c>
      <c r="F27" s="110">
        <f>F28+F29</f>
        <v>20664.25</v>
      </c>
    </row>
    <row r="28" spans="2:6" ht="40.5" customHeight="1">
      <c r="B28" s="59">
        <v>24030000</v>
      </c>
      <c r="C28" s="90" t="s">
        <v>138</v>
      </c>
      <c r="D28" s="132">
        <v>5911.36</v>
      </c>
      <c r="E28" s="142"/>
      <c r="F28" s="177">
        <f>D28+E28</f>
        <v>5911.36</v>
      </c>
    </row>
    <row r="29" spans="2:6" ht="12.75" customHeight="1">
      <c r="B29" s="14">
        <v>24060000</v>
      </c>
      <c r="C29" s="91" t="s">
        <v>38</v>
      </c>
      <c r="D29" s="132">
        <f>D30</f>
        <v>14752.89</v>
      </c>
      <c r="E29" s="142"/>
      <c r="F29" s="177">
        <f>D29+E29</f>
        <v>14752.89</v>
      </c>
    </row>
    <row r="30" spans="2:6" ht="13.5" customHeight="1">
      <c r="B30" s="12">
        <v>24060300</v>
      </c>
      <c r="C30" s="13" t="s">
        <v>38</v>
      </c>
      <c r="D30" s="105">
        <v>14752.89</v>
      </c>
      <c r="E30" s="106"/>
      <c r="F30" s="107">
        <f>D30+E30</f>
        <v>14752.89</v>
      </c>
    </row>
    <row r="31" spans="2:6" ht="15.75" customHeight="1">
      <c r="B31" s="18">
        <v>25000000</v>
      </c>
      <c r="C31" s="13" t="s">
        <v>41</v>
      </c>
      <c r="D31" s="105"/>
      <c r="E31" s="109">
        <v>6967038.24</v>
      </c>
      <c r="F31" s="110">
        <f>D31+E31</f>
        <v>6967038.24</v>
      </c>
    </row>
    <row r="32" spans="2:6" ht="23.25" customHeight="1">
      <c r="B32" s="18">
        <v>50000000</v>
      </c>
      <c r="C32" s="16" t="s">
        <v>45</v>
      </c>
      <c r="D32" s="108"/>
      <c r="E32" s="109">
        <f>E33</f>
        <v>43146</v>
      </c>
      <c r="F32" s="110">
        <f>F33</f>
        <v>43146</v>
      </c>
    </row>
    <row r="33" spans="2:6" ht="36.75" customHeight="1">
      <c r="B33" s="12">
        <v>50110000</v>
      </c>
      <c r="C33" s="13" t="s">
        <v>47</v>
      </c>
      <c r="D33" s="105"/>
      <c r="E33" s="106">
        <v>43146</v>
      </c>
      <c r="F33" s="107">
        <f>D33+E33</f>
        <v>43146</v>
      </c>
    </row>
    <row r="34" spans="2:6" ht="24" customHeight="1">
      <c r="B34" s="19"/>
      <c r="C34" s="20" t="s">
        <v>48</v>
      </c>
      <c r="D34" s="108">
        <f>D11+D23+D32</f>
        <v>683448.85</v>
      </c>
      <c r="E34" s="109">
        <f>E11+E23+E32</f>
        <v>7010184.24</v>
      </c>
      <c r="F34" s="110">
        <f>F11+F23+F32</f>
        <v>7693633.09</v>
      </c>
    </row>
    <row r="35" spans="2:6" ht="21" customHeight="1">
      <c r="B35" s="21">
        <v>40000000</v>
      </c>
      <c r="C35" s="20" t="s">
        <v>49</v>
      </c>
      <c r="D35" s="108">
        <f>D36+D41</f>
        <v>80697958.7</v>
      </c>
      <c r="E35" s="108">
        <f>E36+E41</f>
        <v>1974775.02</v>
      </c>
      <c r="F35" s="108">
        <f>F36+F41</f>
        <v>82672733.72</v>
      </c>
    </row>
    <row r="36" spans="2:6" ht="15" customHeight="1">
      <c r="B36" s="22">
        <v>41020000</v>
      </c>
      <c r="C36" s="20" t="s">
        <v>50</v>
      </c>
      <c r="D36" s="108">
        <f>D37+D39</f>
        <v>59345752</v>
      </c>
      <c r="E36" s="108">
        <f>SUM(E37:E40)</f>
        <v>0</v>
      </c>
      <c r="F36" s="110">
        <f>F37+F39</f>
        <v>59345752</v>
      </c>
    </row>
    <row r="37" spans="2:6" ht="18" customHeight="1">
      <c r="B37" s="23">
        <v>41020400</v>
      </c>
      <c r="C37" s="24" t="s">
        <v>135</v>
      </c>
      <c r="D37" s="133">
        <v>1588000</v>
      </c>
      <c r="E37" s="112"/>
      <c r="F37" s="107">
        <f>D37+E37</f>
        <v>1588000</v>
      </c>
    </row>
    <row r="38" spans="2:6" ht="86.25" customHeight="1" hidden="1">
      <c r="B38" s="43">
        <v>41020700</v>
      </c>
      <c r="C38" s="80" t="s">
        <v>107</v>
      </c>
      <c r="D38" s="133"/>
      <c r="E38" s="112"/>
      <c r="F38" s="107">
        <f>D38+E38</f>
        <v>0</v>
      </c>
    </row>
    <row r="39" spans="2:6" ht="12.75" customHeight="1">
      <c r="B39" s="43">
        <v>41020900</v>
      </c>
      <c r="C39" s="80" t="s">
        <v>91</v>
      </c>
      <c r="D39" s="133">
        <v>57757752</v>
      </c>
      <c r="E39" s="112"/>
      <c r="F39" s="107">
        <f>D39+E39</f>
        <v>57757752</v>
      </c>
    </row>
    <row r="40" spans="2:6" ht="24.75" customHeight="1" hidden="1">
      <c r="B40" s="43">
        <v>41021300</v>
      </c>
      <c r="C40" s="78" t="s">
        <v>108</v>
      </c>
      <c r="D40" s="133"/>
      <c r="E40" s="112"/>
      <c r="F40" s="107">
        <f>D40+E40</f>
        <v>0</v>
      </c>
    </row>
    <row r="41" spans="2:6" ht="28.5" customHeight="1">
      <c r="B41" s="25">
        <v>41030000</v>
      </c>
      <c r="C41" s="62" t="s">
        <v>51</v>
      </c>
      <c r="D41" s="108">
        <f>D42+D44+D45+D47+D49+D50+D51</f>
        <v>21352206.7</v>
      </c>
      <c r="E41" s="108">
        <f>E48</f>
        <v>1974775.02</v>
      </c>
      <c r="F41" s="131">
        <f>D41+E41</f>
        <v>23326981.72</v>
      </c>
    </row>
    <row r="42" spans="2:6" ht="49.5" customHeight="1">
      <c r="B42" s="65">
        <v>41030600</v>
      </c>
      <c r="C42" s="13" t="s">
        <v>124</v>
      </c>
      <c r="D42" s="105">
        <v>8656642</v>
      </c>
      <c r="E42" s="106"/>
      <c r="F42" s="107">
        <f aca="true" t="shared" si="0" ref="F42:F52">D42+E42</f>
        <v>8656642</v>
      </c>
    </row>
    <row r="43" spans="2:6" ht="201.75" customHeight="1" hidden="1">
      <c r="B43" s="26"/>
      <c r="C43" s="96"/>
      <c r="D43" s="113">
        <v>790537.4</v>
      </c>
      <c r="E43" s="114"/>
      <c r="F43" s="115"/>
    </row>
    <row r="44" spans="2:6" ht="52.5" customHeight="1">
      <c r="B44" s="64">
        <v>41030800</v>
      </c>
      <c r="C44" s="84" t="s">
        <v>125</v>
      </c>
      <c r="D44" s="116">
        <v>9870662.32</v>
      </c>
      <c r="E44" s="112"/>
      <c r="F44" s="117">
        <f t="shared" si="0"/>
        <v>9870662.32</v>
      </c>
    </row>
    <row r="45" spans="2:6" ht="103.5" customHeight="1">
      <c r="B45" s="64">
        <v>41030900</v>
      </c>
      <c r="C45" s="84" t="s">
        <v>126</v>
      </c>
      <c r="D45" s="105">
        <v>657163.06</v>
      </c>
      <c r="E45" s="106"/>
      <c r="F45" s="107">
        <f t="shared" si="0"/>
        <v>657163.06</v>
      </c>
    </row>
    <row r="46" spans="2:6" ht="210" customHeight="1" hidden="1">
      <c r="B46" s="26"/>
      <c r="C46" s="58"/>
      <c r="D46" s="113"/>
      <c r="E46" s="114">
        <v>944124.74</v>
      </c>
      <c r="F46" s="115"/>
    </row>
    <row r="47" spans="2:6" ht="38.25" customHeight="1">
      <c r="B47" s="64">
        <v>41031000</v>
      </c>
      <c r="C47" s="84" t="s">
        <v>123</v>
      </c>
      <c r="D47" s="164">
        <v>61436.33</v>
      </c>
      <c r="E47" s="112"/>
      <c r="F47" s="117">
        <f t="shared" si="0"/>
        <v>61436.33</v>
      </c>
    </row>
    <row r="48" spans="2:6" ht="55.5" customHeight="1">
      <c r="B48" s="67">
        <v>41031900</v>
      </c>
      <c r="C48" s="24" t="s">
        <v>127</v>
      </c>
      <c r="D48" s="164"/>
      <c r="E48" s="112">
        <v>1974775.02</v>
      </c>
      <c r="F48" s="117">
        <f t="shared" si="0"/>
        <v>1974775.02</v>
      </c>
    </row>
    <row r="49" spans="2:6" ht="57.75" customHeight="1">
      <c r="B49" s="67">
        <v>41032300</v>
      </c>
      <c r="C49" s="13" t="s">
        <v>109</v>
      </c>
      <c r="D49" s="164">
        <v>776780.69</v>
      </c>
      <c r="E49" s="112"/>
      <c r="F49" s="117">
        <f t="shared" si="0"/>
        <v>776780.69</v>
      </c>
    </row>
    <row r="50" spans="2:6" ht="44.25" customHeight="1">
      <c r="B50" s="67">
        <v>41037800</v>
      </c>
      <c r="C50" s="24" t="s">
        <v>116</v>
      </c>
      <c r="D50" s="113">
        <v>362100</v>
      </c>
      <c r="E50" s="114"/>
      <c r="F50" s="115">
        <f t="shared" si="0"/>
        <v>362100</v>
      </c>
    </row>
    <row r="51" spans="2:6" ht="53.25" customHeight="1">
      <c r="B51" s="71">
        <v>41038200</v>
      </c>
      <c r="C51" s="24" t="s">
        <v>137</v>
      </c>
      <c r="D51" s="113">
        <v>967422.3</v>
      </c>
      <c r="E51" s="114"/>
      <c r="F51" s="115">
        <f t="shared" si="0"/>
        <v>967422.3</v>
      </c>
    </row>
    <row r="52" spans="2:6" ht="20.25" customHeight="1" thickBot="1">
      <c r="B52" s="28"/>
      <c r="C52" s="63" t="s">
        <v>52</v>
      </c>
      <c r="D52" s="120">
        <f>D34+D35</f>
        <v>81381407.55</v>
      </c>
      <c r="E52" s="121">
        <f>E34+E35</f>
        <v>8984959.26</v>
      </c>
      <c r="F52" s="122">
        <f t="shared" si="0"/>
        <v>90366366.81</v>
      </c>
    </row>
    <row r="53" spans="2:6" ht="25.5" customHeight="1" hidden="1" thickBot="1">
      <c r="B53" s="36">
        <v>43000000</v>
      </c>
      <c r="C53" s="37" t="s">
        <v>77</v>
      </c>
      <c r="D53" s="178"/>
      <c r="E53" s="179">
        <f>SUM(E54)</f>
        <v>0</v>
      </c>
      <c r="F53" s="180">
        <f>SUM(D53:E53)</f>
        <v>0</v>
      </c>
    </row>
    <row r="54" spans="2:6" ht="25.5" customHeight="1" hidden="1" thickBot="1">
      <c r="B54" s="36">
        <v>43010000</v>
      </c>
      <c r="C54" s="38" t="s">
        <v>78</v>
      </c>
      <c r="D54" s="178"/>
      <c r="E54" s="179"/>
      <c r="F54" s="180">
        <f>SUM(E54)</f>
        <v>0</v>
      </c>
    </row>
    <row r="55" spans="2:8" ht="23.25" customHeight="1" thickBot="1">
      <c r="B55" s="30"/>
      <c r="C55" s="31" t="s">
        <v>53</v>
      </c>
      <c r="D55" s="123">
        <f>D52</f>
        <v>81381407.55</v>
      </c>
      <c r="E55" s="124">
        <f>E52+E53</f>
        <v>8984959.26</v>
      </c>
      <c r="F55" s="176">
        <f>F52+F53</f>
        <v>90366366.81</v>
      </c>
      <c r="H55" s="44">
        <f>9716572-F55</f>
        <v>-80649794.81</v>
      </c>
    </row>
    <row r="56" spans="2:7" ht="19.5" customHeight="1">
      <c r="B56" s="35"/>
      <c r="C56" s="35"/>
      <c r="D56" s="35"/>
      <c r="E56" s="35"/>
      <c r="F56" s="35"/>
      <c r="G56" s="35"/>
    </row>
    <row r="57" ht="20.25" customHeight="1" hidden="1"/>
    <row r="58" ht="5.25" customHeight="1"/>
    <row r="61" spans="2:5" ht="20.25">
      <c r="B61" s="41" t="s">
        <v>54</v>
      </c>
      <c r="C61" s="41"/>
      <c r="D61" s="41"/>
      <c r="E61" s="41" t="s">
        <v>118</v>
      </c>
    </row>
    <row r="66" ht="12.75">
      <c r="E66" s="100"/>
    </row>
  </sheetData>
  <mergeCells count="4">
    <mergeCell ref="C2:F2"/>
    <mergeCell ref="D3:F3"/>
    <mergeCell ref="D4:F4"/>
    <mergeCell ref="C6:D6"/>
  </mergeCells>
  <printOptions/>
  <pageMargins left="0.72" right="0.17" top="0.4" bottom="0.43" header="0.5" footer="0.43"/>
  <pageSetup horizontalDpi="240" verticalDpi="240" orientation="portrait" paperSize="9" scale="86" r:id="rId1"/>
  <rowBreaks count="2" manualBreakCount="2">
    <brk id="49" max="5" man="1"/>
    <brk id="61" max="5" man="1"/>
  </rowBreaks>
</worksheet>
</file>

<file path=xl/worksheets/sheet7.xml><?xml version="1.0" encoding="utf-8"?>
<worksheet xmlns="http://schemas.openxmlformats.org/spreadsheetml/2006/main" xmlns:r="http://schemas.openxmlformats.org/officeDocument/2006/relationships">
  <dimension ref="A2:F66"/>
  <sheetViews>
    <sheetView zoomScaleSheetLayoutView="75" workbookViewId="0" topLeftCell="A9">
      <pane xSplit="3" ySplit="2" topLeftCell="D11" activePane="bottomRight" state="frozen"/>
      <selection pane="topLeft" activeCell="C102" sqref="C102"/>
      <selection pane="topRight" activeCell="C102" sqref="C102"/>
      <selection pane="bottomLeft" activeCell="C102" sqref="C102"/>
      <selection pane="bottomRight" activeCell="C2" sqref="C2:F2"/>
    </sheetView>
  </sheetViews>
  <sheetFormatPr defaultColWidth="9.00390625" defaultRowHeight="12.75"/>
  <cols>
    <col min="1" max="1" width="8.75390625" style="0" hidden="1" customWidth="1"/>
    <col min="2" max="2" width="15.625" style="0" customWidth="1"/>
    <col min="3" max="3" width="58.625" style="1" customWidth="1"/>
    <col min="4" max="4" width="13.875" style="0" customWidth="1"/>
    <col min="5" max="5" width="13.625" style="0" customWidth="1"/>
    <col min="6" max="6" width="15.875" style="0" customWidth="1"/>
  </cols>
  <sheetData>
    <row r="2" spans="3:6" ht="20.25">
      <c r="C2" s="235" t="s">
        <v>85</v>
      </c>
      <c r="D2" s="235"/>
      <c r="E2" s="235"/>
      <c r="F2" s="235"/>
    </row>
    <row r="3" spans="4:6" ht="20.25">
      <c r="D3" s="235" t="s">
        <v>83</v>
      </c>
      <c r="E3" s="235"/>
      <c r="F3" s="235"/>
    </row>
    <row r="4" spans="4:6" ht="20.25">
      <c r="D4" s="235" t="s">
        <v>141</v>
      </c>
      <c r="E4" s="235"/>
      <c r="F4" s="235"/>
    </row>
    <row r="5" spans="4:6" ht="20.25">
      <c r="D5" s="3"/>
      <c r="E5" s="42"/>
      <c r="F5" s="41"/>
    </row>
    <row r="6" spans="3:4" ht="25.5" customHeight="1">
      <c r="C6" s="236" t="s">
        <v>65</v>
      </c>
      <c r="D6" s="236"/>
    </row>
    <row r="7" ht="12.75">
      <c r="E7" s="3"/>
    </row>
    <row r="8" ht="13.5" thickBot="1">
      <c r="F8" s="2" t="s">
        <v>1</v>
      </c>
    </row>
    <row r="9" spans="2:6" ht="47.25" customHeight="1">
      <c r="B9" s="4" t="s">
        <v>2</v>
      </c>
      <c r="C9" s="5" t="s">
        <v>3</v>
      </c>
      <c r="D9" s="5" t="s">
        <v>4</v>
      </c>
      <c r="E9" s="5" t="s">
        <v>5</v>
      </c>
      <c r="F9" s="6" t="s">
        <v>6</v>
      </c>
    </row>
    <row r="10" spans="2:6" ht="15" thickBot="1">
      <c r="B10" s="227">
        <v>1</v>
      </c>
      <c r="C10" s="228">
        <v>2</v>
      </c>
      <c r="D10" s="228">
        <v>3</v>
      </c>
      <c r="E10" s="228">
        <v>4</v>
      </c>
      <c r="F10" s="229">
        <v>5</v>
      </c>
    </row>
    <row r="11" spans="1:6" ht="18.75" customHeight="1">
      <c r="A11" s="230"/>
      <c r="B11" s="231">
        <v>10000000</v>
      </c>
      <c r="C11" s="232" t="s">
        <v>7</v>
      </c>
      <c r="D11" s="183">
        <f>D12+D14+D17</f>
        <v>4874.5</v>
      </c>
      <c r="E11" s="193"/>
      <c r="F11" s="184">
        <f>F12+F14+F17</f>
        <v>4874.5</v>
      </c>
    </row>
    <row r="12" spans="1:6" ht="17.25" customHeight="1" hidden="1">
      <c r="A12" s="233"/>
      <c r="B12" s="14">
        <v>13000000</v>
      </c>
      <c r="C12" s="73" t="s">
        <v>15</v>
      </c>
      <c r="D12" s="185"/>
      <c r="E12" s="186"/>
      <c r="F12" s="187">
        <f>F13</f>
        <v>0</v>
      </c>
    </row>
    <row r="13" spans="1:6" ht="19.5" customHeight="1" hidden="1">
      <c r="A13" s="233"/>
      <c r="B13" s="12">
        <v>13020000</v>
      </c>
      <c r="C13" s="214" t="s">
        <v>66</v>
      </c>
      <c r="D13" s="191"/>
      <c r="E13" s="157"/>
      <c r="F13" s="158"/>
    </row>
    <row r="14" spans="1:6" ht="18" customHeight="1">
      <c r="A14" s="233"/>
      <c r="B14" s="14">
        <v>14000000</v>
      </c>
      <c r="C14" s="73" t="s">
        <v>17</v>
      </c>
      <c r="D14" s="153">
        <f>D15</f>
        <v>4874.5</v>
      </c>
      <c r="E14" s="154"/>
      <c r="F14" s="155">
        <f>SUM(F15:F16)</f>
        <v>4874.5</v>
      </c>
    </row>
    <row r="15" spans="1:6" ht="14.25" customHeight="1">
      <c r="A15" s="233"/>
      <c r="B15" s="12">
        <v>14060100</v>
      </c>
      <c r="C15" s="74" t="s">
        <v>57</v>
      </c>
      <c r="D15" s="156">
        <v>4874.5</v>
      </c>
      <c r="E15" s="157"/>
      <c r="F15" s="158">
        <f>D15+E15</f>
        <v>4874.5</v>
      </c>
    </row>
    <row r="16" spans="1:6" ht="0.75" customHeight="1" hidden="1">
      <c r="A16" s="233"/>
      <c r="B16" s="12">
        <v>14060200</v>
      </c>
      <c r="C16" s="74" t="s">
        <v>58</v>
      </c>
      <c r="D16" s="156">
        <v>0</v>
      </c>
      <c r="E16" s="157"/>
      <c r="F16" s="158">
        <f>D16+E16</f>
        <v>0</v>
      </c>
    </row>
    <row r="17" spans="1:6" ht="1.5" customHeight="1" hidden="1">
      <c r="A17" s="233"/>
      <c r="B17" s="14">
        <v>16000000</v>
      </c>
      <c r="C17" s="73" t="s">
        <v>23</v>
      </c>
      <c r="D17" s="153">
        <f>SUM(D18:D18)</f>
        <v>0</v>
      </c>
      <c r="E17" s="154"/>
      <c r="F17" s="155">
        <f>SUM(F18:F18)</f>
        <v>0</v>
      </c>
    </row>
    <row r="18" spans="1:6" ht="12.75" hidden="1">
      <c r="A18" s="233"/>
      <c r="B18" s="12">
        <v>16030200</v>
      </c>
      <c r="C18" s="74" t="s">
        <v>23</v>
      </c>
      <c r="D18" s="156"/>
      <c r="E18" s="157"/>
      <c r="F18" s="158">
        <f>D18+E18</f>
        <v>0</v>
      </c>
    </row>
    <row r="19" spans="1:6" ht="12" customHeight="1">
      <c r="A19" s="233"/>
      <c r="B19" s="14">
        <v>20000000</v>
      </c>
      <c r="C19" s="215" t="s">
        <v>26</v>
      </c>
      <c r="D19" s="153">
        <f>D20+D23+D25</f>
        <v>8605.99</v>
      </c>
      <c r="E19" s="154">
        <f>E20+E23+E25+E29</f>
        <v>13974246.33</v>
      </c>
      <c r="F19" s="155">
        <f>F20+F23+F25+F29</f>
        <v>13982852.32</v>
      </c>
    </row>
    <row r="20" spans="1:6" ht="0.75" customHeight="1" hidden="1">
      <c r="A20" s="233"/>
      <c r="B20" s="14">
        <v>21000000</v>
      </c>
      <c r="C20" s="73" t="s">
        <v>27</v>
      </c>
      <c r="D20" s="153">
        <f>SUM(D21:D22)</f>
        <v>0</v>
      </c>
      <c r="E20" s="154"/>
      <c r="F20" s="155">
        <f>SUM(F21:F22)</f>
        <v>0</v>
      </c>
    </row>
    <row r="21" spans="1:6" ht="25.5" hidden="1">
      <c r="A21" s="233"/>
      <c r="B21" s="12">
        <v>21040000</v>
      </c>
      <c r="C21" s="74" t="s">
        <v>28</v>
      </c>
      <c r="D21" s="156"/>
      <c r="E21" s="157"/>
      <c r="F21" s="158">
        <f>D21+E21</f>
        <v>0</v>
      </c>
    </row>
    <row r="22" spans="1:6" ht="18" customHeight="1" hidden="1">
      <c r="A22" s="233"/>
      <c r="B22" s="12">
        <v>21080000</v>
      </c>
      <c r="C22" s="74" t="s">
        <v>29</v>
      </c>
      <c r="D22" s="156"/>
      <c r="E22" s="157"/>
      <c r="F22" s="158">
        <f>D22+E22</f>
        <v>0</v>
      </c>
    </row>
    <row r="23" spans="1:6" ht="0.75" customHeight="1" hidden="1">
      <c r="A23" s="233"/>
      <c r="B23" s="14">
        <v>23000000</v>
      </c>
      <c r="C23" s="73" t="s">
        <v>34</v>
      </c>
      <c r="D23" s="153">
        <f>D24</f>
        <v>0</v>
      </c>
      <c r="E23" s="154"/>
      <c r="F23" s="155">
        <f>F24</f>
        <v>0</v>
      </c>
    </row>
    <row r="24" spans="1:6" ht="18.75" customHeight="1" hidden="1">
      <c r="A24" s="233"/>
      <c r="B24" s="12">
        <v>23010000</v>
      </c>
      <c r="C24" s="74" t="s">
        <v>59</v>
      </c>
      <c r="D24" s="156"/>
      <c r="E24" s="157"/>
      <c r="F24" s="158">
        <f>D24+E24</f>
        <v>0</v>
      </c>
    </row>
    <row r="25" spans="1:6" ht="20.25" customHeight="1">
      <c r="A25" s="233"/>
      <c r="B25" s="14">
        <v>24000000</v>
      </c>
      <c r="C25" s="73" t="s">
        <v>36</v>
      </c>
      <c r="D25" s="153">
        <f>D26+D27</f>
        <v>8605.99</v>
      </c>
      <c r="E25" s="154">
        <f>SUM(E26:E28)</f>
        <v>0</v>
      </c>
      <c r="F25" s="155">
        <f>SUM(F26:F27)</f>
        <v>8605.99</v>
      </c>
    </row>
    <row r="26" spans="1:6" ht="42" customHeight="1">
      <c r="A26" s="233"/>
      <c r="B26" s="12">
        <v>24030000</v>
      </c>
      <c r="C26" s="74" t="s">
        <v>37</v>
      </c>
      <c r="D26" s="156">
        <v>1836.27</v>
      </c>
      <c r="E26" s="157"/>
      <c r="F26" s="158">
        <f>D26+E26</f>
        <v>1836.27</v>
      </c>
    </row>
    <row r="27" spans="1:6" ht="15.75" customHeight="1">
      <c r="A27" s="233"/>
      <c r="B27" s="14">
        <v>24060000</v>
      </c>
      <c r="C27" s="75" t="s">
        <v>38</v>
      </c>
      <c r="D27" s="153">
        <f>SUM(D28)</f>
        <v>6769.72</v>
      </c>
      <c r="E27" s="154"/>
      <c r="F27" s="155">
        <f>D27+E27</f>
        <v>6769.72</v>
      </c>
    </row>
    <row r="28" spans="1:6" ht="12.75">
      <c r="A28" s="233"/>
      <c r="B28" s="12">
        <v>24060300</v>
      </c>
      <c r="C28" s="74" t="s">
        <v>38</v>
      </c>
      <c r="D28" s="156">
        <v>6769.72</v>
      </c>
      <c r="E28" s="157"/>
      <c r="F28" s="158">
        <f>D28+E28</f>
        <v>6769.72</v>
      </c>
    </row>
    <row r="29" spans="1:6" ht="12.75">
      <c r="A29" s="233"/>
      <c r="B29" s="18">
        <v>25000000</v>
      </c>
      <c r="C29" s="74" t="s">
        <v>41</v>
      </c>
      <c r="D29" s="156"/>
      <c r="E29" s="154">
        <v>13974246.33</v>
      </c>
      <c r="F29" s="155">
        <f>D29+E29</f>
        <v>13974246.33</v>
      </c>
    </row>
    <row r="30" spans="1:6" ht="12.75">
      <c r="A30" s="233"/>
      <c r="B30" s="18">
        <v>50000000</v>
      </c>
      <c r="C30" s="73" t="s">
        <v>45</v>
      </c>
      <c r="D30" s="153"/>
      <c r="E30" s="154">
        <f>E31</f>
        <v>106650</v>
      </c>
      <c r="F30" s="155">
        <f>F31</f>
        <v>106650</v>
      </c>
    </row>
    <row r="31" spans="1:6" ht="38.25">
      <c r="A31" s="233"/>
      <c r="B31" s="12">
        <v>50110000</v>
      </c>
      <c r="C31" s="74" t="s">
        <v>47</v>
      </c>
      <c r="D31" s="156"/>
      <c r="E31" s="157">
        <v>106650</v>
      </c>
      <c r="F31" s="158">
        <f>D31+E31</f>
        <v>106650</v>
      </c>
    </row>
    <row r="32" spans="1:6" ht="12.75" customHeight="1">
      <c r="A32" s="233"/>
      <c r="B32" s="19"/>
      <c r="C32" s="76" t="s">
        <v>48</v>
      </c>
      <c r="D32" s="153">
        <f>D11+D19</f>
        <v>13480.49</v>
      </c>
      <c r="E32" s="154">
        <f>E11+E19+E30</f>
        <v>14080896.33</v>
      </c>
      <c r="F32" s="155">
        <f>F11+F19+F30</f>
        <v>14094376.82</v>
      </c>
    </row>
    <row r="33" spans="1:6" ht="14.25" customHeight="1">
      <c r="A33" s="233"/>
      <c r="B33" s="21">
        <v>40000000</v>
      </c>
      <c r="C33" s="76" t="s">
        <v>49</v>
      </c>
      <c r="D33" s="153">
        <f>D34+D39</f>
        <v>37939124.26</v>
      </c>
      <c r="E33" s="154">
        <f>E34+E39</f>
        <v>692776.79</v>
      </c>
      <c r="F33" s="155">
        <f>F34+F39</f>
        <v>38631901.05</v>
      </c>
    </row>
    <row r="34" spans="1:6" ht="12.75" customHeight="1">
      <c r="A34" s="233"/>
      <c r="B34" s="22">
        <v>41020000</v>
      </c>
      <c r="C34" s="76" t="s">
        <v>50</v>
      </c>
      <c r="D34" s="153">
        <f>SUM(D35:D38)</f>
        <v>28470529.45</v>
      </c>
      <c r="E34" s="186"/>
      <c r="F34" s="155">
        <f>SUM(F35:F38)</f>
        <v>28470529.45</v>
      </c>
    </row>
    <row r="35" spans="1:6" ht="18" customHeight="1">
      <c r="A35" s="233"/>
      <c r="B35" s="23">
        <v>41020400</v>
      </c>
      <c r="C35" s="77" t="s">
        <v>135</v>
      </c>
      <c r="D35" s="156">
        <v>546000</v>
      </c>
      <c r="E35" s="160"/>
      <c r="F35" s="158">
        <f>D35+E35</f>
        <v>546000</v>
      </c>
    </row>
    <row r="36" spans="1:6" ht="97.5" customHeight="1" hidden="1">
      <c r="A36" s="233"/>
      <c r="B36" s="43">
        <v>41020700</v>
      </c>
      <c r="C36" s="80" t="s">
        <v>107</v>
      </c>
      <c r="D36" s="156"/>
      <c r="E36" s="160"/>
      <c r="F36" s="158">
        <f>D36+E36</f>
        <v>0</v>
      </c>
    </row>
    <row r="37" spans="1:6" ht="19.5" customHeight="1">
      <c r="A37" s="233"/>
      <c r="B37" s="43">
        <v>41020900</v>
      </c>
      <c r="C37" s="80" t="s">
        <v>91</v>
      </c>
      <c r="D37" s="156">
        <v>27924529.45</v>
      </c>
      <c r="E37" s="160"/>
      <c r="F37" s="158">
        <f>D37+E37</f>
        <v>27924529.45</v>
      </c>
    </row>
    <row r="38" spans="1:6" ht="46.5" customHeight="1" hidden="1">
      <c r="A38" s="233"/>
      <c r="B38" s="43">
        <v>41021300</v>
      </c>
      <c r="C38" s="78" t="s">
        <v>108</v>
      </c>
      <c r="D38" s="156"/>
      <c r="E38" s="160"/>
      <c r="F38" s="158">
        <f>D38+E38</f>
        <v>0</v>
      </c>
    </row>
    <row r="39" spans="1:6" ht="13.5" customHeight="1">
      <c r="A39" s="233"/>
      <c r="B39" s="213">
        <v>41030000</v>
      </c>
      <c r="C39" s="79" t="s">
        <v>51</v>
      </c>
      <c r="D39" s="153">
        <f>SUM(D40:D49)</f>
        <v>9468594.81</v>
      </c>
      <c r="E39" s="154">
        <f>SUM(E40:E49)</f>
        <v>692776.79</v>
      </c>
      <c r="F39" s="155">
        <f>SUM(F40:F49)</f>
        <v>10161371.600000001</v>
      </c>
    </row>
    <row r="40" spans="1:6" ht="52.5" customHeight="1">
      <c r="A40" s="233"/>
      <c r="B40" s="64">
        <v>41030600</v>
      </c>
      <c r="C40" s="74" t="s">
        <v>124</v>
      </c>
      <c r="D40" s="164">
        <v>4106165</v>
      </c>
      <c r="E40" s="112"/>
      <c r="F40" s="107">
        <f aca="true" t="shared" si="0" ref="F40:F50">D40+E40</f>
        <v>4106165</v>
      </c>
    </row>
    <row r="41" spans="1:6" ht="213.75" customHeight="1" hidden="1">
      <c r="A41" s="233"/>
      <c r="B41" s="26"/>
      <c r="C41" s="216"/>
      <c r="D41" s="161"/>
      <c r="E41" s="162"/>
      <c r="F41" s="163"/>
    </row>
    <row r="42" spans="1:6" ht="54" customHeight="1">
      <c r="A42" s="233"/>
      <c r="B42" s="64">
        <v>41030800</v>
      </c>
      <c r="C42" s="217" t="s">
        <v>125</v>
      </c>
      <c r="D42" s="164">
        <v>3541242.24</v>
      </c>
      <c r="E42" s="112"/>
      <c r="F42" s="117">
        <f t="shared" si="0"/>
        <v>3541242.24</v>
      </c>
    </row>
    <row r="43" spans="1:6" ht="102.75" customHeight="1">
      <c r="A43" s="233"/>
      <c r="B43" s="64">
        <v>41030900</v>
      </c>
      <c r="C43" s="217" t="s">
        <v>126</v>
      </c>
      <c r="D43" s="164">
        <v>486532.23</v>
      </c>
      <c r="E43" s="157"/>
      <c r="F43" s="117">
        <f t="shared" si="0"/>
        <v>486532.23</v>
      </c>
    </row>
    <row r="44" spans="1:6" ht="235.5" customHeight="1" hidden="1">
      <c r="A44" s="233"/>
      <c r="B44" s="72"/>
      <c r="C44" s="218"/>
      <c r="D44" s="188"/>
      <c r="E44" s="189"/>
      <c r="F44" s="190"/>
    </row>
    <row r="45" spans="1:6" ht="43.5" customHeight="1">
      <c r="A45" s="233"/>
      <c r="B45" s="64">
        <v>41031000</v>
      </c>
      <c r="C45" s="217" t="s">
        <v>123</v>
      </c>
      <c r="D45" s="164">
        <v>32258</v>
      </c>
      <c r="E45" s="160"/>
      <c r="F45" s="117">
        <f t="shared" si="0"/>
        <v>32258</v>
      </c>
    </row>
    <row r="46" spans="1:6" ht="56.25" customHeight="1">
      <c r="A46" s="233"/>
      <c r="B46" s="64">
        <v>41031900</v>
      </c>
      <c r="C46" s="77" t="s">
        <v>127</v>
      </c>
      <c r="D46" s="188"/>
      <c r="E46" s="112">
        <v>692776.79</v>
      </c>
      <c r="F46" s="117">
        <f t="shared" si="0"/>
        <v>692776.79</v>
      </c>
    </row>
    <row r="47" spans="1:6" ht="53.25" customHeight="1">
      <c r="A47" s="233"/>
      <c r="B47" s="67">
        <v>41032300</v>
      </c>
      <c r="C47" s="74" t="s">
        <v>109</v>
      </c>
      <c r="D47" s="136">
        <v>307536</v>
      </c>
      <c r="E47" s="162"/>
      <c r="F47" s="115">
        <f t="shared" si="0"/>
        <v>307536</v>
      </c>
    </row>
    <row r="48" spans="1:6" ht="46.5" customHeight="1">
      <c r="A48" s="233"/>
      <c r="B48" s="64">
        <v>41037800</v>
      </c>
      <c r="C48" s="77" t="s">
        <v>116</v>
      </c>
      <c r="D48" s="133">
        <v>500732</v>
      </c>
      <c r="E48" s="157"/>
      <c r="F48" s="107">
        <f t="shared" si="0"/>
        <v>500732</v>
      </c>
    </row>
    <row r="49" spans="1:6" ht="53.25" customHeight="1">
      <c r="A49" s="233"/>
      <c r="B49" s="71">
        <v>41038200</v>
      </c>
      <c r="C49" s="77" t="s">
        <v>137</v>
      </c>
      <c r="D49" s="133">
        <v>494129.34</v>
      </c>
      <c r="E49" s="157"/>
      <c r="F49" s="107">
        <f t="shared" si="0"/>
        <v>494129.34</v>
      </c>
    </row>
    <row r="50" spans="1:6" ht="13.5" thickBot="1">
      <c r="A50" s="233"/>
      <c r="B50" s="28"/>
      <c r="C50" s="219" t="s">
        <v>52</v>
      </c>
      <c r="D50" s="221">
        <f>D32+D33</f>
        <v>37952604.75</v>
      </c>
      <c r="E50" s="221">
        <f>E32+E33</f>
        <v>14773673.120000001</v>
      </c>
      <c r="F50" s="221">
        <f t="shared" si="0"/>
        <v>52726277.870000005</v>
      </c>
    </row>
    <row r="51" spans="1:6" ht="13.5" thickBot="1">
      <c r="A51" s="234"/>
      <c r="B51" s="30"/>
      <c r="C51" s="220" t="s">
        <v>53</v>
      </c>
      <c r="D51" s="147">
        <f>D50</f>
        <v>37952604.75</v>
      </c>
      <c r="E51" s="147">
        <f>E50</f>
        <v>14773673.120000001</v>
      </c>
      <c r="F51" s="147">
        <f>F50</f>
        <v>52726277.870000005</v>
      </c>
    </row>
    <row r="54" ht="12.75" hidden="1"/>
    <row r="56" spans="2:5" ht="20.25">
      <c r="B56" s="41" t="s">
        <v>67</v>
      </c>
      <c r="C56" s="41"/>
      <c r="D56" s="41"/>
      <c r="E56" s="41" t="s">
        <v>118</v>
      </c>
    </row>
    <row r="66" ht="12.75">
      <c r="E66" s="100"/>
    </row>
  </sheetData>
  <mergeCells count="4">
    <mergeCell ref="C2:F2"/>
    <mergeCell ref="D3:F3"/>
    <mergeCell ref="D4:F4"/>
    <mergeCell ref="C6:D6"/>
  </mergeCells>
  <printOptions/>
  <pageMargins left="0.66" right="0.17" top="0.53" bottom="0.46" header="0.55" footer="0.5118110236220472"/>
  <pageSetup fitToHeight="2" horizontalDpi="240" verticalDpi="240" orientation="portrait" paperSize="9" scale="82" r:id="rId1"/>
</worksheet>
</file>

<file path=xl/worksheets/sheet8.xml><?xml version="1.0" encoding="utf-8"?>
<worksheet xmlns="http://schemas.openxmlformats.org/spreadsheetml/2006/main" xmlns:r="http://schemas.openxmlformats.org/officeDocument/2006/relationships">
  <dimension ref="B2:G66"/>
  <sheetViews>
    <sheetView zoomScaleSheetLayoutView="75" workbookViewId="0" topLeftCell="B6">
      <pane xSplit="2" ySplit="5" topLeftCell="D11" activePane="bottomRight" state="frozen"/>
      <selection pane="topLeft" activeCell="C102" sqref="C102"/>
      <selection pane="topRight" activeCell="C102" sqref="C102"/>
      <selection pane="bottomLeft" activeCell="C102" sqref="C102"/>
      <selection pane="bottomRight" activeCell="C2" sqref="C2:F2"/>
    </sheetView>
  </sheetViews>
  <sheetFormatPr defaultColWidth="9.00390625" defaultRowHeight="12.75"/>
  <cols>
    <col min="1" max="1" width="2.875" style="0" customWidth="1"/>
    <col min="2" max="2" width="15.625" style="0" customWidth="1"/>
    <col min="3" max="3" width="58.625" style="1" customWidth="1"/>
    <col min="4" max="4" width="13.25390625" style="0" customWidth="1"/>
    <col min="5" max="5" width="13.625" style="0" customWidth="1"/>
    <col min="6" max="6" width="15.875" style="0" customWidth="1"/>
  </cols>
  <sheetData>
    <row r="2" spans="3:6" ht="20.25">
      <c r="C2" s="235" t="s">
        <v>89</v>
      </c>
      <c r="D2" s="235"/>
      <c r="E2" s="235"/>
      <c r="F2" s="235"/>
    </row>
    <row r="3" spans="4:6" ht="20.25">
      <c r="D3" s="235" t="s">
        <v>83</v>
      </c>
      <c r="E3" s="235"/>
      <c r="F3" s="235"/>
    </row>
    <row r="4" spans="4:6" ht="20.25">
      <c r="D4" s="235" t="s">
        <v>141</v>
      </c>
      <c r="E4" s="235"/>
      <c r="F4" s="235"/>
    </row>
    <row r="5" spans="4:6" ht="15" customHeight="1">
      <c r="D5" s="3"/>
      <c r="E5" s="42"/>
      <c r="F5" s="41"/>
    </row>
    <row r="6" spans="3:4" ht="25.5" customHeight="1">
      <c r="C6" s="236" t="s">
        <v>68</v>
      </c>
      <c r="D6" s="236"/>
    </row>
    <row r="7" ht="7.5" customHeight="1">
      <c r="E7" s="3"/>
    </row>
    <row r="8" ht="13.5" thickBot="1">
      <c r="F8" s="2" t="s">
        <v>1</v>
      </c>
    </row>
    <row r="9" spans="2:6" ht="36.75" customHeight="1">
      <c r="B9" s="4" t="s">
        <v>2</v>
      </c>
      <c r="C9" s="5" t="s">
        <v>3</v>
      </c>
      <c r="D9" s="5" t="s">
        <v>4</v>
      </c>
      <c r="E9" s="5" t="s">
        <v>5</v>
      </c>
      <c r="F9" s="6" t="s">
        <v>6</v>
      </c>
    </row>
    <row r="10" spans="2:6" ht="15" thickBot="1">
      <c r="B10" s="7">
        <v>1</v>
      </c>
      <c r="C10" s="8">
        <v>2</v>
      </c>
      <c r="D10" s="8">
        <v>3</v>
      </c>
      <c r="E10" s="8">
        <v>4</v>
      </c>
      <c r="F10" s="9">
        <v>5</v>
      </c>
    </row>
    <row r="11" spans="2:6" ht="15" customHeight="1">
      <c r="B11" s="51">
        <v>10000000</v>
      </c>
      <c r="C11" s="222" t="s">
        <v>7</v>
      </c>
      <c r="D11" s="183">
        <f>D12+D15+D18+D21</f>
        <v>13056.3</v>
      </c>
      <c r="E11" s="193"/>
      <c r="F11" s="184">
        <f>F12+F15+F18+F21</f>
        <v>13056.3</v>
      </c>
    </row>
    <row r="12" spans="2:6" ht="25.5" customHeight="1" hidden="1">
      <c r="B12" s="54">
        <v>11000000</v>
      </c>
      <c r="C12" s="55" t="s">
        <v>8</v>
      </c>
      <c r="D12" s="195"/>
      <c r="E12" s="129"/>
      <c r="F12" s="130">
        <f>F13</f>
        <v>0</v>
      </c>
    </row>
    <row r="13" spans="2:6" ht="12.75" hidden="1">
      <c r="B13" s="12">
        <v>11010000</v>
      </c>
      <c r="C13" s="74" t="s">
        <v>9</v>
      </c>
      <c r="D13" s="133"/>
      <c r="E13" s="106"/>
      <c r="F13" s="107">
        <f>D13+E13</f>
        <v>0</v>
      </c>
    </row>
    <row r="14" spans="2:6" ht="25.5" hidden="1">
      <c r="B14" s="12">
        <v>11010400</v>
      </c>
      <c r="C14" s="74" t="s">
        <v>10</v>
      </c>
      <c r="D14" s="133"/>
      <c r="E14" s="106"/>
      <c r="F14" s="107">
        <v>-0.012</v>
      </c>
    </row>
    <row r="15" spans="2:6" ht="15.75" customHeight="1">
      <c r="B15" s="14">
        <v>13000000</v>
      </c>
      <c r="C15" s="73" t="s">
        <v>15</v>
      </c>
      <c r="D15" s="159">
        <f>D16+D17</f>
        <v>867.74</v>
      </c>
      <c r="E15" s="109"/>
      <c r="F15" s="110">
        <f>F16+F17</f>
        <v>867.74</v>
      </c>
    </row>
    <row r="16" spans="2:6" ht="28.5" customHeight="1">
      <c r="B16" s="12">
        <v>13010200</v>
      </c>
      <c r="C16" s="74" t="s">
        <v>117</v>
      </c>
      <c r="D16" s="133">
        <v>867.74</v>
      </c>
      <c r="E16" s="106"/>
      <c r="F16" s="107">
        <f>D16+E16</f>
        <v>867.74</v>
      </c>
    </row>
    <row r="17" spans="2:6" ht="38.25" hidden="1">
      <c r="B17" s="12">
        <v>13020000</v>
      </c>
      <c r="C17" s="74" t="s">
        <v>66</v>
      </c>
      <c r="D17" s="133"/>
      <c r="E17" s="106"/>
      <c r="F17" s="107">
        <f>D17+E17</f>
        <v>0</v>
      </c>
    </row>
    <row r="18" spans="2:6" ht="13.5" customHeight="1">
      <c r="B18" s="14">
        <v>14000000</v>
      </c>
      <c r="C18" s="73" t="s">
        <v>17</v>
      </c>
      <c r="D18" s="159">
        <f>SUM(D19:D20)</f>
        <v>12185.64</v>
      </c>
      <c r="E18" s="109"/>
      <c r="F18" s="110">
        <f>SUM(F19:F20)</f>
        <v>12185.64</v>
      </c>
    </row>
    <row r="19" spans="2:6" ht="15.75" customHeight="1">
      <c r="B19" s="12">
        <v>14060100</v>
      </c>
      <c r="C19" s="74" t="s">
        <v>57</v>
      </c>
      <c r="D19" s="133">
        <v>12185.64</v>
      </c>
      <c r="E19" s="106"/>
      <c r="F19" s="107">
        <f>D19+E19</f>
        <v>12185.64</v>
      </c>
    </row>
    <row r="20" spans="2:6" ht="18" customHeight="1" hidden="1">
      <c r="B20" s="12">
        <v>14060200</v>
      </c>
      <c r="C20" s="74" t="s">
        <v>58</v>
      </c>
      <c r="D20" s="133"/>
      <c r="E20" s="106"/>
      <c r="F20" s="107">
        <f>D20+E20</f>
        <v>0</v>
      </c>
    </row>
    <row r="21" spans="2:6" ht="12.75" customHeight="1">
      <c r="B21" s="14">
        <v>16000000</v>
      </c>
      <c r="C21" s="73" t="s">
        <v>23</v>
      </c>
      <c r="D21" s="159">
        <f>SUM(D22:D23)</f>
        <v>2.92</v>
      </c>
      <c r="E21" s="109"/>
      <c r="F21" s="110">
        <f>SUM(F22:F23)</f>
        <v>2.92</v>
      </c>
    </row>
    <row r="22" spans="2:6" ht="15" customHeight="1" hidden="1">
      <c r="B22" s="12">
        <v>16030000</v>
      </c>
      <c r="C22" s="74" t="s">
        <v>101</v>
      </c>
      <c r="D22" s="133"/>
      <c r="E22" s="106"/>
      <c r="F22" s="107">
        <f>D22+E22</f>
        <v>0</v>
      </c>
    </row>
    <row r="23" spans="2:6" ht="15.75" customHeight="1">
      <c r="B23" s="12">
        <v>16040000</v>
      </c>
      <c r="C23" s="74" t="s">
        <v>69</v>
      </c>
      <c r="D23" s="133">
        <v>2.92</v>
      </c>
      <c r="E23" s="106"/>
      <c r="F23" s="107">
        <f>D23+E23</f>
        <v>2.92</v>
      </c>
    </row>
    <row r="24" spans="2:6" ht="14.25" customHeight="1">
      <c r="B24" s="14">
        <v>20000000</v>
      </c>
      <c r="C24" s="223" t="s">
        <v>26</v>
      </c>
      <c r="D24" s="205">
        <f>D25+D28+D30</f>
        <v>7012.06</v>
      </c>
      <c r="E24" s="109">
        <f>E25+E28+E30+E35</f>
        <v>4445744.7</v>
      </c>
      <c r="F24" s="110">
        <f>D24+E24</f>
        <v>4452756.76</v>
      </c>
    </row>
    <row r="25" spans="2:6" ht="24" customHeight="1" hidden="1">
      <c r="B25" s="14">
        <v>21000000</v>
      </c>
      <c r="C25" s="73" t="s">
        <v>27</v>
      </c>
      <c r="D25" s="159">
        <f>SUM(D26:D27)</f>
        <v>0</v>
      </c>
      <c r="E25" s="109"/>
      <c r="F25" s="110">
        <f>SUM(F26:F27)</f>
        <v>0</v>
      </c>
    </row>
    <row r="26" spans="2:6" ht="23.25" customHeight="1" hidden="1">
      <c r="B26" s="12">
        <v>21040000</v>
      </c>
      <c r="C26" s="74" t="s">
        <v>28</v>
      </c>
      <c r="D26" s="133"/>
      <c r="E26" s="106"/>
      <c r="F26" s="107">
        <f>D26+E26</f>
        <v>0</v>
      </c>
    </row>
    <row r="27" spans="2:6" ht="18" customHeight="1" hidden="1">
      <c r="B27" s="12">
        <v>21080000</v>
      </c>
      <c r="C27" s="74" t="s">
        <v>29</v>
      </c>
      <c r="D27" s="133"/>
      <c r="E27" s="106"/>
      <c r="F27" s="107">
        <f>D27+E27</f>
        <v>0</v>
      </c>
    </row>
    <row r="28" spans="2:6" ht="15" customHeight="1" hidden="1">
      <c r="B28" s="14">
        <v>23000000</v>
      </c>
      <c r="C28" s="73" t="s">
        <v>34</v>
      </c>
      <c r="D28" s="159"/>
      <c r="E28" s="109"/>
      <c r="F28" s="110">
        <f>F29</f>
        <v>0</v>
      </c>
    </row>
    <row r="29" spans="2:6" ht="24" customHeight="1" hidden="1">
      <c r="B29" s="12">
        <v>23010000</v>
      </c>
      <c r="C29" s="74" t="s">
        <v>70</v>
      </c>
      <c r="D29" s="133"/>
      <c r="E29" s="106"/>
      <c r="F29" s="107">
        <f aca="true" t="shared" si="0" ref="F29:F35">D29+E29</f>
        <v>0</v>
      </c>
    </row>
    <row r="30" spans="2:6" ht="14.25" customHeight="1">
      <c r="B30" s="14">
        <v>24000000</v>
      </c>
      <c r="C30" s="223" t="s">
        <v>36</v>
      </c>
      <c r="D30" s="159">
        <f>D31+D32</f>
        <v>7012.06</v>
      </c>
      <c r="E30" s="109">
        <f>SUM(E31:E33)</f>
        <v>0</v>
      </c>
      <c r="F30" s="110">
        <f t="shared" si="0"/>
        <v>7012.06</v>
      </c>
    </row>
    <row r="31" spans="2:6" ht="35.25" customHeight="1">
      <c r="B31" s="12">
        <v>24030000</v>
      </c>
      <c r="C31" s="74" t="s">
        <v>37</v>
      </c>
      <c r="D31" s="133">
        <v>887.8</v>
      </c>
      <c r="E31" s="106"/>
      <c r="F31" s="107">
        <f t="shared" si="0"/>
        <v>887.8</v>
      </c>
    </row>
    <row r="32" spans="2:6" ht="14.25" customHeight="1">
      <c r="B32" s="14">
        <v>24060000</v>
      </c>
      <c r="C32" s="75" t="s">
        <v>38</v>
      </c>
      <c r="D32" s="159">
        <f>SUM(D33:D34)</f>
        <v>6124.26</v>
      </c>
      <c r="E32" s="109"/>
      <c r="F32" s="110">
        <f t="shared" si="0"/>
        <v>6124.26</v>
      </c>
    </row>
    <row r="33" spans="2:6" ht="13.5" customHeight="1">
      <c r="B33" s="12">
        <v>24060300</v>
      </c>
      <c r="C33" s="74" t="s">
        <v>38</v>
      </c>
      <c r="D33" s="133">
        <v>6124.26</v>
      </c>
      <c r="E33" s="106"/>
      <c r="F33" s="107">
        <f t="shared" si="0"/>
        <v>6124.26</v>
      </c>
    </row>
    <row r="34" spans="2:6" ht="0.75" customHeight="1" hidden="1">
      <c r="B34" s="12">
        <v>24060700</v>
      </c>
      <c r="C34" s="74" t="s">
        <v>71</v>
      </c>
      <c r="D34" s="133"/>
      <c r="E34" s="106"/>
      <c r="F34" s="107">
        <f t="shared" si="0"/>
        <v>0</v>
      </c>
    </row>
    <row r="35" spans="2:6" ht="12.75">
      <c r="B35" s="18">
        <v>25000000</v>
      </c>
      <c r="C35" s="74" t="s">
        <v>41</v>
      </c>
      <c r="D35" s="133"/>
      <c r="E35" s="109">
        <v>4445744.7</v>
      </c>
      <c r="F35" s="110">
        <f t="shared" si="0"/>
        <v>4445744.7</v>
      </c>
    </row>
    <row r="36" spans="2:6" ht="12.75">
      <c r="B36" s="18">
        <v>50000000</v>
      </c>
      <c r="C36" s="223" t="s">
        <v>45</v>
      </c>
      <c r="D36" s="159"/>
      <c r="E36" s="109">
        <f>E37</f>
        <v>16500</v>
      </c>
      <c r="F36" s="110">
        <f>F37</f>
        <v>16500</v>
      </c>
    </row>
    <row r="37" spans="2:6" ht="35.25" customHeight="1">
      <c r="B37" s="12">
        <v>50110000</v>
      </c>
      <c r="C37" s="74" t="s">
        <v>47</v>
      </c>
      <c r="D37" s="133"/>
      <c r="E37" s="106">
        <v>16500</v>
      </c>
      <c r="F37" s="107">
        <f>D37+E37</f>
        <v>16500</v>
      </c>
    </row>
    <row r="38" spans="2:6" ht="15.75" customHeight="1">
      <c r="B38" s="19"/>
      <c r="C38" s="223" t="s">
        <v>48</v>
      </c>
      <c r="D38" s="159">
        <f>D11+D24+D36</f>
        <v>20068.36</v>
      </c>
      <c r="E38" s="109">
        <f>E11+E24+E36</f>
        <v>4462244.7</v>
      </c>
      <c r="F38" s="110">
        <f>F11+F24+F36</f>
        <v>4482313.06</v>
      </c>
    </row>
    <row r="39" spans="2:6" ht="12.75" customHeight="1">
      <c r="B39" s="21">
        <v>40000000</v>
      </c>
      <c r="C39" s="223" t="s">
        <v>49</v>
      </c>
      <c r="D39" s="159">
        <f>D40+D45</f>
        <v>77038056.12</v>
      </c>
      <c r="E39" s="108">
        <f>E40+E45</f>
        <v>3575353.95</v>
      </c>
      <c r="F39" s="110">
        <f>F40+F45</f>
        <v>80613410.07</v>
      </c>
    </row>
    <row r="40" spans="2:6" ht="12.75" customHeight="1">
      <c r="B40" s="22">
        <v>41020000</v>
      </c>
      <c r="C40" s="76" t="s">
        <v>50</v>
      </c>
      <c r="D40" s="205">
        <f>D41+D43</f>
        <v>57906826.99</v>
      </c>
      <c r="E40" s="109">
        <f>E41+E42+E43+E44</f>
        <v>0</v>
      </c>
      <c r="F40" s="225">
        <f>F41+F42+F43+F44</f>
        <v>57906826.99</v>
      </c>
    </row>
    <row r="41" spans="2:7" ht="19.5" customHeight="1">
      <c r="B41" s="23">
        <v>41020400</v>
      </c>
      <c r="C41" s="77" t="s">
        <v>135</v>
      </c>
      <c r="D41" s="133">
        <v>1055000</v>
      </c>
      <c r="E41" s="106"/>
      <c r="F41" s="107">
        <f>D41+E41</f>
        <v>1055000</v>
      </c>
      <c r="G41" s="35"/>
    </row>
    <row r="42" spans="2:7" ht="98.25" customHeight="1" hidden="1">
      <c r="B42" s="23">
        <v>41020700</v>
      </c>
      <c r="C42" s="77" t="s">
        <v>107</v>
      </c>
      <c r="D42" s="133"/>
      <c r="E42" s="106"/>
      <c r="F42" s="107">
        <f>D42+E42</f>
        <v>0</v>
      </c>
      <c r="G42" s="35"/>
    </row>
    <row r="43" spans="2:7" ht="17.25" customHeight="1">
      <c r="B43" s="23">
        <v>41020900</v>
      </c>
      <c r="C43" s="77" t="s">
        <v>91</v>
      </c>
      <c r="D43" s="133">
        <v>56851826.99</v>
      </c>
      <c r="E43" s="106"/>
      <c r="F43" s="107">
        <f>D43+E43</f>
        <v>56851826.99</v>
      </c>
      <c r="G43" s="35"/>
    </row>
    <row r="44" spans="2:7" ht="56.25" customHeight="1" hidden="1">
      <c r="B44" s="23">
        <v>41021300</v>
      </c>
      <c r="C44" s="74" t="s">
        <v>108</v>
      </c>
      <c r="D44" s="133"/>
      <c r="E44" s="106"/>
      <c r="F44" s="107">
        <f>D44+E44</f>
        <v>0</v>
      </c>
      <c r="G44" s="35"/>
    </row>
    <row r="45" spans="2:7" ht="15.75" customHeight="1">
      <c r="B45" s="45">
        <v>41030000</v>
      </c>
      <c r="C45" s="223" t="s">
        <v>51</v>
      </c>
      <c r="D45" s="159">
        <f>SUM(D46:D55)</f>
        <v>19131229.13</v>
      </c>
      <c r="E45" s="108">
        <f>SUM(E46:E55)</f>
        <v>3575353.95</v>
      </c>
      <c r="F45" s="110">
        <f>SUM(F46:F55)</f>
        <v>22706583.08</v>
      </c>
      <c r="G45" s="35"/>
    </row>
    <row r="46" spans="2:6" ht="46.5" customHeight="1">
      <c r="B46" s="12">
        <v>41030600</v>
      </c>
      <c r="C46" s="74" t="s">
        <v>124</v>
      </c>
      <c r="D46" s="133">
        <v>7728650</v>
      </c>
      <c r="E46" s="106"/>
      <c r="F46" s="107">
        <f aca="true" t="shared" si="1" ref="F46:F56">D46+E46</f>
        <v>7728650</v>
      </c>
    </row>
    <row r="47" spans="2:6" ht="41.25" customHeight="1" hidden="1">
      <c r="B47" s="12"/>
      <c r="C47" s="74"/>
      <c r="D47" s="133"/>
      <c r="E47" s="106"/>
      <c r="F47" s="107"/>
    </row>
    <row r="48" spans="2:6" ht="54.75" customHeight="1">
      <c r="B48" s="67">
        <v>41030800</v>
      </c>
      <c r="C48" s="217" t="s">
        <v>125</v>
      </c>
      <c r="D48" s="133">
        <v>8046175.05</v>
      </c>
      <c r="E48" s="106"/>
      <c r="F48" s="107">
        <f t="shared" si="1"/>
        <v>8046175.05</v>
      </c>
    </row>
    <row r="49" spans="2:6" ht="102" customHeight="1">
      <c r="B49" s="67">
        <v>41030900</v>
      </c>
      <c r="C49" s="217" t="s">
        <v>126</v>
      </c>
      <c r="D49" s="133">
        <v>714577.08</v>
      </c>
      <c r="E49" s="106"/>
      <c r="F49" s="107">
        <f t="shared" si="1"/>
        <v>714577.08</v>
      </c>
    </row>
    <row r="50" spans="2:6" ht="39.75" customHeight="1" hidden="1">
      <c r="B50" s="67"/>
      <c r="C50" s="217"/>
      <c r="D50" s="133"/>
      <c r="E50" s="106"/>
      <c r="F50" s="107"/>
    </row>
    <row r="51" spans="2:6" ht="41.25" customHeight="1">
      <c r="B51" s="67">
        <v>41031000</v>
      </c>
      <c r="C51" s="217" t="s">
        <v>123</v>
      </c>
      <c r="D51" s="133">
        <v>31744.81</v>
      </c>
      <c r="E51" s="106"/>
      <c r="F51" s="107">
        <f t="shared" si="1"/>
        <v>31744.81</v>
      </c>
    </row>
    <row r="52" spans="2:6" ht="53.25" customHeight="1">
      <c r="B52" s="67">
        <v>41031900</v>
      </c>
      <c r="C52" s="77" t="s">
        <v>127</v>
      </c>
      <c r="D52" s="133"/>
      <c r="E52" s="106">
        <v>3575353.95</v>
      </c>
      <c r="F52" s="107">
        <f t="shared" si="1"/>
        <v>3575353.95</v>
      </c>
    </row>
    <row r="53" spans="2:6" ht="49.5" customHeight="1">
      <c r="B53" s="67">
        <v>41032300</v>
      </c>
      <c r="C53" s="74" t="s">
        <v>109</v>
      </c>
      <c r="D53" s="133">
        <v>953898</v>
      </c>
      <c r="E53" s="106"/>
      <c r="F53" s="107">
        <f t="shared" si="1"/>
        <v>953898</v>
      </c>
    </row>
    <row r="54" spans="2:6" ht="37.5" customHeight="1">
      <c r="B54" s="67">
        <v>41037800</v>
      </c>
      <c r="C54" s="77" t="s">
        <v>116</v>
      </c>
      <c r="D54" s="133">
        <v>824149.7</v>
      </c>
      <c r="E54" s="106"/>
      <c r="F54" s="107">
        <f t="shared" si="1"/>
        <v>824149.7</v>
      </c>
    </row>
    <row r="55" spans="2:6" ht="50.25" customHeight="1">
      <c r="B55" s="67">
        <v>41038200</v>
      </c>
      <c r="C55" s="77" t="s">
        <v>137</v>
      </c>
      <c r="D55" s="133">
        <v>832034.49</v>
      </c>
      <c r="E55" s="106"/>
      <c r="F55" s="107">
        <f t="shared" si="1"/>
        <v>832034.49</v>
      </c>
    </row>
    <row r="56" spans="2:6" ht="14.25" customHeight="1">
      <c r="B56" s="19"/>
      <c r="C56" s="76" t="s">
        <v>52</v>
      </c>
      <c r="D56" s="159">
        <f>D38+D39</f>
        <v>77058124.48</v>
      </c>
      <c r="E56" s="109">
        <f>E38+E39</f>
        <v>8037598.65</v>
      </c>
      <c r="F56" s="110">
        <f t="shared" si="1"/>
        <v>85095723.13000001</v>
      </c>
    </row>
    <row r="57" spans="2:6" ht="13.5" customHeight="1" thickBot="1">
      <c r="B57" s="68"/>
      <c r="C57" s="224" t="s">
        <v>53</v>
      </c>
      <c r="D57" s="226">
        <f>D56</f>
        <v>77058124.48</v>
      </c>
      <c r="E57" s="179">
        <f>E56</f>
        <v>8037598.65</v>
      </c>
      <c r="F57" s="194">
        <f>F56</f>
        <v>85095723.13000001</v>
      </c>
    </row>
    <row r="59" ht="6" customHeight="1"/>
    <row r="60" ht="7.5" customHeight="1"/>
    <row r="61" ht="1.5" customHeight="1"/>
    <row r="62" spans="2:5" ht="23.25" customHeight="1">
      <c r="B62" s="41" t="s">
        <v>67</v>
      </c>
      <c r="C62" s="41"/>
      <c r="D62" s="41"/>
      <c r="E62" s="41" t="s">
        <v>118</v>
      </c>
    </row>
    <row r="63" spans="2:5" ht="20.25">
      <c r="B63" s="41"/>
      <c r="C63" s="41"/>
      <c r="D63" s="41"/>
      <c r="E63" s="41"/>
    </row>
    <row r="66" ht="12.75">
      <c r="E66" s="100"/>
    </row>
  </sheetData>
  <mergeCells count="4">
    <mergeCell ref="C2:F2"/>
    <mergeCell ref="C6:D6"/>
    <mergeCell ref="D3:F3"/>
    <mergeCell ref="D4:F4"/>
  </mergeCells>
  <printOptions/>
  <pageMargins left="0.22" right="0.21" top="0.58" bottom="0.2" header="0.35" footer="0.21"/>
  <pageSetup horizontalDpi="240" verticalDpi="24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Про виконання бюджету міста за  1 півріччя 2006 року </dc:title>
  <dc:subject>Рішення</dc:subject>
  <dc:creator>Відділ доходів фінансового управління Запорізької міської ради</dc:creator>
  <cp:keywords/>
  <dc:description/>
  <cp:lastModifiedBy>Ткачук С.В.</cp:lastModifiedBy>
  <cp:lastPrinted>2007-02-20T12:19:19Z</cp:lastPrinted>
  <dcterms:created xsi:type="dcterms:W3CDTF">2003-05-20T14:13:35Z</dcterms:created>
  <dcterms:modified xsi:type="dcterms:W3CDTF">2007-03-30T08:50:45Z</dcterms:modified>
  <cp:category/>
  <cp:version/>
  <cp:contentType/>
  <cp:contentStatus/>
</cp:coreProperties>
</file>