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2120" windowHeight="8835" activeTab="0"/>
  </bookViews>
  <sheets>
    <sheet name="додаток" sheetId="1" r:id="rId1"/>
  </sheets>
  <definedNames>
    <definedName name="_xlnm.Print_Titles" localSheetId="0">'додаток'!$10:$13</definedName>
    <definedName name="_xlnm.Print_Area" localSheetId="0">'додаток'!$A$1:$K$57</definedName>
  </definedNames>
  <calcPr fullCalcOnLoad="1"/>
</workbook>
</file>

<file path=xl/sharedStrings.xml><?xml version="1.0" encoding="utf-8"?>
<sst xmlns="http://schemas.openxmlformats.org/spreadsheetml/2006/main" count="76" uniqueCount="55">
  <si>
    <t>Розподіл видатків бюджету міста Запоріжжя на період 2007-2009 роки за бюджетними програмами</t>
  </si>
  <si>
    <t>Головне управління архітектури та містобудування Запорізької міської ради</t>
  </si>
  <si>
    <t>(назва управління)</t>
  </si>
  <si>
    <t>Код функціональної класифікації видатків</t>
  </si>
  <si>
    <t>2007 рік - план</t>
  </si>
  <si>
    <t>2009 рік - прогноз</t>
  </si>
  <si>
    <t>обсяг фінансування, тис.грн.</t>
  </si>
  <si>
    <t xml:space="preserve">Показник результатівності (якості): </t>
  </si>
  <si>
    <r>
      <t>Найменування головного розпорядника бюджетних коштів</t>
    </r>
    <r>
      <rPr>
        <b/>
        <i/>
        <sz val="8"/>
        <rFont val="Arial"/>
        <family val="2"/>
      </rPr>
      <t xml:space="preserve"> "Головне управління архітектури та містобудування Запорізької міської ради"</t>
    </r>
  </si>
  <si>
    <t xml:space="preserve">Показник результативності (якості): </t>
  </si>
  <si>
    <t>1</t>
  </si>
  <si>
    <t>2</t>
  </si>
  <si>
    <t>4</t>
  </si>
  <si>
    <t>5</t>
  </si>
  <si>
    <t>6</t>
  </si>
  <si>
    <t xml:space="preserve">Показник затрат (вхідних ресурсів): </t>
  </si>
  <si>
    <t>Показники виконання:</t>
  </si>
  <si>
    <t>Показник продукту:</t>
  </si>
  <si>
    <t>до рішення сесії</t>
  </si>
  <si>
    <t>міської ради</t>
  </si>
  <si>
    <t>тис.грн.</t>
  </si>
  <si>
    <t>Видатки</t>
  </si>
  <si>
    <t>2008 рік - прогноз</t>
  </si>
  <si>
    <t>Разом</t>
  </si>
  <si>
    <t>в тому числі:</t>
  </si>
  <si>
    <t xml:space="preserve">Показник продуктивності (ефективності): </t>
  </si>
  <si>
    <t>Загальний фонд</t>
  </si>
  <si>
    <t>Спеціальний фонд</t>
  </si>
  <si>
    <t>250404</t>
  </si>
  <si>
    <t>Прграма 2."Програма раціонального використання території та комплексного містобудівного розвитку міста"</t>
  </si>
  <si>
    <t>РАЗОМ   ВИДАТКІВ</t>
  </si>
  <si>
    <r>
      <t>Завдання 1.</t>
    </r>
    <r>
      <rPr>
        <b/>
        <i/>
        <sz val="8"/>
        <rFont val="Arial"/>
        <family val="2"/>
      </rPr>
      <t xml:space="preserve"> Послуги з картографії</t>
    </r>
  </si>
  <si>
    <r>
      <t>Завдання 2.</t>
    </r>
    <r>
      <rPr>
        <b/>
        <i/>
        <sz val="8"/>
        <rFont val="Arial"/>
        <family val="2"/>
      </rPr>
      <t xml:space="preserve"> Послуги з планування міст</t>
    </r>
  </si>
  <si>
    <r>
      <t>Завдання 3. "</t>
    </r>
    <r>
      <rPr>
        <b/>
        <i/>
        <sz val="8"/>
        <rFont val="Arial"/>
        <family val="2"/>
      </rPr>
      <t>Послуги в галузі архітектури</t>
    </r>
  </si>
  <si>
    <t>Затрати на одиницю площи тис.грн./га.</t>
  </si>
  <si>
    <t>кількість виготовлених паспортів на об"єкти- пам"ятки архітектури, од.</t>
  </si>
  <si>
    <t>середня вартість виготовлених паспортів на об"єкти- пам"ятки архітектури, тис.грн.</t>
  </si>
  <si>
    <t xml:space="preserve">    Мета: "Раціональне використання території та комплексний містобудівний розвиток міста Запоріжжя шляхом ефективної координації діяльності суб"єктів містобудування" </t>
  </si>
  <si>
    <t>Загальна кількість об"єктів- пам"яток архітектури, од.</t>
  </si>
  <si>
    <t>Загальна плаща території міста , га.</t>
  </si>
  <si>
    <t xml:space="preserve">Площа території забезпечена картматеріалами, га  </t>
  </si>
  <si>
    <t xml:space="preserve">Площа території забезпечена планувальною документацією, га  </t>
  </si>
  <si>
    <t>Процент території міста, забезпечений сучасними картографічними матеріалами, %</t>
  </si>
  <si>
    <t>Процент території міста, забезпечений сучасною документацією з планування міст, %</t>
  </si>
  <si>
    <t>Процент пам"яток архітектури, забезпечених паспортами, %</t>
  </si>
  <si>
    <t>7</t>
  </si>
  <si>
    <t>8</t>
  </si>
  <si>
    <t>9</t>
  </si>
  <si>
    <t>10</t>
  </si>
  <si>
    <t>11</t>
  </si>
  <si>
    <t>12</t>
  </si>
  <si>
    <t>Секретар ради</t>
  </si>
  <si>
    <t>Ю.В.Каптюх</t>
  </si>
  <si>
    <t>Додаток № 22.1</t>
  </si>
  <si>
    <t xml:space="preserve">від 12.12.2007 № 35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</si>
</sst>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;[Red]\-#,##0.00"/>
    <numFmt numFmtId="189" formatCode="0.00;[Red]\-0.00"/>
    <numFmt numFmtId="190" formatCode="0.0"/>
    <numFmt numFmtId="191" formatCode="[$-FC19]d\ mmmm\ yyyy\ &quot;г.&quot;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"/>
    <numFmt numFmtId="199" formatCode="#,##0;[Red]\-#,##0"/>
  </numFmts>
  <fonts count="15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0"/>
    </font>
    <font>
      <b/>
      <i/>
      <sz val="9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8"/>
      <color indexed="8"/>
      <name val="Arial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1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" fillId="0" borderId="1">
      <alignment horizontal="left" vertical="top" wrapText="1"/>
      <protection/>
    </xf>
    <xf numFmtId="0" fontId="0" fillId="0" borderId="1" applyBorder="0" applyAlignment="0">
      <protection/>
    </xf>
    <xf numFmtId="0" fontId="12" fillId="0" borderId="0" applyNumberFormat="0" applyFill="0" applyBorder="0" applyAlignment="0" applyProtection="0"/>
    <xf numFmtId="0" fontId="0" fillId="0" borderId="1">
      <alignment horizontal="left" wrapText="1"/>
      <protection locked="0"/>
    </xf>
    <xf numFmtId="0" fontId="5" fillId="0" borderId="0">
      <alignment/>
      <protection/>
    </xf>
    <xf numFmtId="9" fontId="6" fillId="0" borderId="0" applyFont="0" applyFill="0" applyBorder="0" applyAlignment="0" applyProtection="0"/>
    <xf numFmtId="0" fontId="3" fillId="0" borderId="1" applyBorder="0">
      <alignment/>
      <protection/>
    </xf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1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1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right" vertical="center" wrapText="1"/>
    </xf>
    <xf numFmtId="192" fontId="4" fillId="0" borderId="1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wrapText="1"/>
    </xf>
    <xf numFmtId="192" fontId="4" fillId="0" borderId="1" xfId="0" applyNumberFormat="1" applyFont="1" applyBorder="1" applyAlignment="1">
      <alignment horizontal="right" vertical="center" wrapText="1"/>
    </xf>
    <xf numFmtId="192" fontId="4" fillId="0" borderId="1" xfId="0" applyNumberFormat="1" applyFont="1" applyFill="1" applyBorder="1" applyAlignment="1">
      <alignment horizontal="right" vertical="center" wrapText="1"/>
    </xf>
    <xf numFmtId="192" fontId="4" fillId="0" borderId="6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190" fontId="0" fillId="0" borderId="1" xfId="0" applyNumberFormat="1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left" vertical="top" wrapText="1"/>
    </xf>
    <xf numFmtId="190" fontId="5" fillId="0" borderId="1" xfId="0" applyNumberFormat="1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 vertical="top" wrapText="1"/>
    </xf>
    <xf numFmtId="192" fontId="0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vertical="top" wrapText="1"/>
    </xf>
    <xf numFmtId="0" fontId="5" fillId="0" borderId="9" xfId="0" applyFont="1" applyBorder="1" applyAlignment="1">
      <alignment/>
    </xf>
    <xf numFmtId="190" fontId="4" fillId="0" borderId="1" xfId="0" applyNumberFormat="1" applyFont="1" applyFill="1" applyBorder="1" applyAlignment="1">
      <alignment horizontal="right" vertical="center" wrapText="1"/>
    </xf>
    <xf numFmtId="190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92" fontId="3" fillId="0" borderId="1" xfId="0" applyNumberFormat="1" applyFont="1" applyBorder="1" applyAlignment="1">
      <alignment horizontal="right" vertical="center" wrapText="1"/>
    </xf>
    <xf numFmtId="192" fontId="3" fillId="0" borderId="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190" fontId="3" fillId="0" borderId="1" xfId="0" applyNumberFormat="1" applyFont="1" applyBorder="1" applyAlignment="1">
      <alignment horizontal="right" vertical="center" wrapText="1"/>
    </xf>
  </cellXfs>
  <cellStyles count="13">
    <cellStyle name="Normal" xfId="0"/>
    <cellStyle name="Hyperlink" xfId="15"/>
    <cellStyle name="Currency" xfId="16"/>
    <cellStyle name="Currency [0]" xfId="17"/>
    <cellStyle name="Завдання" xfId="18"/>
    <cellStyle name="Мета" xfId="19"/>
    <cellStyle name="Followed Hyperlink" xfId="20"/>
    <cellStyle name="Показник" xfId="21"/>
    <cellStyle name="Програма" xfId="22"/>
    <cellStyle name="Percent" xfId="23"/>
    <cellStyle name="Розпорядник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SheetLayoutView="100" workbookViewId="0" topLeftCell="B10">
      <selection activeCell="I52" sqref="I52:J52"/>
    </sheetView>
  </sheetViews>
  <sheetFormatPr defaultColWidth="9.33203125" defaultRowHeight="11.25"/>
  <cols>
    <col min="1" max="1" width="49.16015625" style="0" customWidth="1"/>
    <col min="2" max="3" width="12.66015625" style="0" customWidth="1"/>
    <col min="4" max="4" width="12.5" style="0" customWidth="1"/>
    <col min="5" max="5" width="12.16015625" style="0" customWidth="1"/>
    <col min="6" max="7" width="12.83203125" style="0" customWidth="1"/>
    <col min="8" max="8" width="11.16015625" style="0" customWidth="1"/>
    <col min="9" max="10" width="12.83203125" style="0" customWidth="1"/>
    <col min="11" max="11" width="11.66015625" style="0" customWidth="1"/>
    <col min="12" max="16384" width="10.33203125" style="0" customWidth="1"/>
  </cols>
  <sheetData>
    <row r="1" spans="2:11" ht="15.75">
      <c r="B1" s="1"/>
      <c r="C1" s="1"/>
      <c r="D1" s="1"/>
      <c r="E1" s="1"/>
      <c r="F1" s="1"/>
      <c r="J1" s="57" t="s">
        <v>53</v>
      </c>
      <c r="K1" s="57"/>
    </row>
    <row r="2" spans="10:11" ht="11.25">
      <c r="J2" s="57" t="s">
        <v>18</v>
      </c>
      <c r="K2" s="57"/>
    </row>
    <row r="3" spans="10:11" ht="11.25">
      <c r="J3" s="57" t="s">
        <v>19</v>
      </c>
      <c r="K3" s="57"/>
    </row>
    <row r="4" spans="10:11" ht="11.25">
      <c r="J4" s="58" t="s">
        <v>54</v>
      </c>
      <c r="K4" s="58"/>
    </row>
    <row r="6" spans="1:11" ht="15.7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9.5" customHeight="1">
      <c r="A7" s="52" t="s">
        <v>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ht="11.25">
      <c r="D8" t="s">
        <v>2</v>
      </c>
    </row>
    <row r="9" ht="12" thickBot="1">
      <c r="K9" t="s">
        <v>20</v>
      </c>
    </row>
    <row r="10" spans="1:11" ht="16.5" customHeight="1" thickBot="1">
      <c r="A10" s="48" t="s">
        <v>21</v>
      </c>
      <c r="B10" s="48" t="s">
        <v>3</v>
      </c>
      <c r="C10" s="50" t="s">
        <v>4</v>
      </c>
      <c r="D10" s="54"/>
      <c r="E10" s="51"/>
      <c r="F10" s="50" t="s">
        <v>22</v>
      </c>
      <c r="G10" s="54"/>
      <c r="H10" s="51"/>
      <c r="I10" s="50" t="s">
        <v>5</v>
      </c>
      <c r="J10" s="54"/>
      <c r="K10" s="51"/>
    </row>
    <row r="11" spans="1:11" ht="12" thickBot="1">
      <c r="A11" s="56"/>
      <c r="B11" s="56"/>
      <c r="C11" s="48" t="s">
        <v>23</v>
      </c>
      <c r="D11" s="50" t="s">
        <v>24</v>
      </c>
      <c r="E11" s="51"/>
      <c r="F11" s="48" t="s">
        <v>23</v>
      </c>
      <c r="G11" s="50" t="s">
        <v>24</v>
      </c>
      <c r="H11" s="51"/>
      <c r="I11" s="48" t="s">
        <v>23</v>
      </c>
      <c r="J11" s="50" t="s">
        <v>24</v>
      </c>
      <c r="K11" s="51"/>
    </row>
    <row r="12" spans="1:11" ht="33.75" customHeight="1" thickBot="1">
      <c r="A12" s="49"/>
      <c r="B12" s="49"/>
      <c r="C12" s="49"/>
      <c r="D12" s="6" t="s">
        <v>26</v>
      </c>
      <c r="E12" s="2" t="s">
        <v>27</v>
      </c>
      <c r="F12" s="49"/>
      <c r="G12" s="6" t="s">
        <v>26</v>
      </c>
      <c r="H12" s="2" t="s">
        <v>27</v>
      </c>
      <c r="I12" s="49"/>
      <c r="J12" s="6" t="s">
        <v>26</v>
      </c>
      <c r="K12" s="2" t="s">
        <v>27</v>
      </c>
    </row>
    <row r="13" spans="1:11" ht="12" thickBot="1">
      <c r="A13" s="3" t="s">
        <v>10</v>
      </c>
      <c r="B13" s="4" t="s">
        <v>11</v>
      </c>
      <c r="C13" s="4" t="s">
        <v>12</v>
      </c>
      <c r="D13" s="5" t="s">
        <v>13</v>
      </c>
      <c r="E13" s="4" t="s">
        <v>14</v>
      </c>
      <c r="F13" s="4" t="s">
        <v>45</v>
      </c>
      <c r="G13" s="4" t="s">
        <v>46</v>
      </c>
      <c r="H13" s="4" t="s">
        <v>47</v>
      </c>
      <c r="I13" s="4" t="s">
        <v>48</v>
      </c>
      <c r="J13" s="4" t="s">
        <v>49</v>
      </c>
      <c r="K13" s="4" t="s">
        <v>50</v>
      </c>
    </row>
    <row r="14" spans="1:11" ht="45" customHeight="1">
      <c r="A14" s="24" t="s">
        <v>8</v>
      </c>
      <c r="B14" s="9"/>
      <c r="C14" s="37"/>
      <c r="D14" s="37"/>
      <c r="E14" s="37"/>
      <c r="F14" s="37"/>
      <c r="G14" s="37"/>
      <c r="H14" s="37"/>
      <c r="I14" s="37"/>
      <c r="J14" s="37"/>
      <c r="K14" s="27"/>
    </row>
    <row r="15" spans="1:11" s="7" customFormat="1" ht="39.75" customHeight="1">
      <c r="A15" s="31" t="s">
        <v>29</v>
      </c>
      <c r="B15" s="34" t="s">
        <v>28</v>
      </c>
      <c r="C15" s="46">
        <f>D15+E15</f>
        <v>1166.79</v>
      </c>
      <c r="D15" s="46">
        <f>D17+D28+D39</f>
        <v>1166.79</v>
      </c>
      <c r="E15" s="44"/>
      <c r="F15" s="46">
        <f>G15+H15</f>
        <v>1265.96715</v>
      </c>
      <c r="G15" s="46">
        <f>D15*108.5%</f>
        <v>1265.96715</v>
      </c>
      <c r="H15" s="44"/>
      <c r="I15" s="46">
        <f>J15+K15</f>
        <v>1353.3188833499999</v>
      </c>
      <c r="J15" s="46">
        <f>G15*106.9%</f>
        <v>1353.3188833499999</v>
      </c>
      <c r="K15" s="15"/>
    </row>
    <row r="16" spans="1:11" s="7" customFormat="1" ht="49.5" customHeight="1">
      <c r="A16" s="29" t="s">
        <v>37</v>
      </c>
      <c r="B16" s="12"/>
      <c r="C16" s="25"/>
      <c r="D16" s="26"/>
      <c r="E16" s="23"/>
      <c r="F16" s="25"/>
      <c r="G16" s="26"/>
      <c r="H16" s="23"/>
      <c r="I16" s="25"/>
      <c r="J16" s="26"/>
      <c r="K16" s="27"/>
    </row>
    <row r="17" spans="1:11" s="7" customFormat="1" ht="15" customHeight="1">
      <c r="A17" s="30" t="s">
        <v>31</v>
      </c>
      <c r="B17" s="12"/>
      <c r="C17" s="39">
        <f>D17+E17</f>
        <v>665.203</v>
      </c>
      <c r="D17" s="39">
        <v>665.203</v>
      </c>
      <c r="E17" s="14"/>
      <c r="F17" s="39">
        <f>G17+H17</f>
        <v>721.7452549999999</v>
      </c>
      <c r="G17" s="39">
        <f>D17*108.5%</f>
        <v>721.7452549999999</v>
      </c>
      <c r="H17" s="14"/>
      <c r="I17" s="39">
        <f>J17+K17</f>
        <v>771.5456775949999</v>
      </c>
      <c r="J17" s="39">
        <f>G17*106.9%</f>
        <v>771.5456775949999</v>
      </c>
      <c r="K17" s="15"/>
    </row>
    <row r="18" spans="1:11" s="7" customFormat="1" ht="12" customHeight="1">
      <c r="A18" s="36" t="s">
        <v>16</v>
      </c>
      <c r="B18" s="12"/>
      <c r="C18" s="22"/>
      <c r="D18" s="22"/>
      <c r="E18" s="14"/>
      <c r="F18" s="22"/>
      <c r="G18" s="22"/>
      <c r="H18" s="14"/>
      <c r="I18" s="22"/>
      <c r="J18" s="22"/>
      <c r="K18" s="15"/>
    </row>
    <row r="19" spans="1:11" s="7" customFormat="1" ht="12" customHeight="1">
      <c r="A19" s="20" t="s">
        <v>15</v>
      </c>
      <c r="B19" s="12"/>
      <c r="C19" s="22"/>
      <c r="D19" s="22"/>
      <c r="E19" s="14"/>
      <c r="F19" s="22"/>
      <c r="G19" s="22"/>
      <c r="H19" s="14"/>
      <c r="I19" s="22"/>
      <c r="J19" s="22"/>
      <c r="K19" s="15"/>
    </row>
    <row r="20" spans="1:11" s="7" customFormat="1" ht="12" customHeight="1">
      <c r="A20" s="19" t="s">
        <v>39</v>
      </c>
      <c r="B20" s="12"/>
      <c r="C20" s="22">
        <v>35000</v>
      </c>
      <c r="D20" s="22">
        <v>35000</v>
      </c>
      <c r="E20" s="14"/>
      <c r="F20" s="22">
        <v>35000</v>
      </c>
      <c r="G20" s="22">
        <v>35000</v>
      </c>
      <c r="H20" s="14"/>
      <c r="I20" s="22">
        <v>35000</v>
      </c>
      <c r="J20" s="22">
        <v>35000</v>
      </c>
      <c r="K20" s="15"/>
    </row>
    <row r="21" spans="1:11" s="7" customFormat="1" ht="12" customHeight="1">
      <c r="A21" s="19" t="s">
        <v>6</v>
      </c>
      <c r="B21" s="12"/>
      <c r="C21" s="39">
        <f>D21+E21</f>
        <v>665.203</v>
      </c>
      <c r="D21" s="39">
        <v>665.203</v>
      </c>
      <c r="E21" s="14"/>
      <c r="F21" s="39">
        <f>G21+H21</f>
        <v>721.7452549999999</v>
      </c>
      <c r="G21" s="39">
        <f>D21*108.5%</f>
        <v>721.7452549999999</v>
      </c>
      <c r="H21" s="14"/>
      <c r="I21" s="39">
        <f>J21+K21</f>
        <v>771.5456775949999</v>
      </c>
      <c r="J21" s="39">
        <f>G21*106.9%</f>
        <v>771.5456775949999</v>
      </c>
      <c r="K21" s="15"/>
    </row>
    <row r="22" spans="1:11" s="7" customFormat="1" ht="12" customHeight="1">
      <c r="A22" s="20" t="s">
        <v>17</v>
      </c>
      <c r="B22" s="12"/>
      <c r="C22" s="11"/>
      <c r="D22" s="11"/>
      <c r="E22" s="14"/>
      <c r="F22" s="11"/>
      <c r="G22" s="11"/>
      <c r="H22" s="14"/>
      <c r="I22" s="11"/>
      <c r="J22" s="11"/>
      <c r="K22" s="15"/>
    </row>
    <row r="23" spans="1:11" s="7" customFormat="1" ht="12" customHeight="1">
      <c r="A23" s="18" t="s">
        <v>40</v>
      </c>
      <c r="B23" s="12"/>
      <c r="C23" s="11">
        <f>D23+E23</f>
        <v>6763</v>
      </c>
      <c r="D23" s="11">
        <v>6763</v>
      </c>
      <c r="E23" s="14"/>
      <c r="F23" s="11">
        <f>G23+H23</f>
        <v>7337.855</v>
      </c>
      <c r="G23" s="11">
        <f>D23*108.5%</f>
        <v>7337.855</v>
      </c>
      <c r="H23" s="14"/>
      <c r="I23" s="11">
        <f>J23+K23</f>
        <v>7844.166995</v>
      </c>
      <c r="J23" s="11">
        <f>G23*106.9%</f>
        <v>7844.166995</v>
      </c>
      <c r="K23" s="15"/>
    </row>
    <row r="24" spans="1:11" s="7" customFormat="1" ht="12" customHeight="1">
      <c r="A24" s="21" t="s">
        <v>25</v>
      </c>
      <c r="B24" s="12"/>
      <c r="C24" s="22"/>
      <c r="D24" s="22"/>
      <c r="E24" s="14"/>
      <c r="F24" s="22"/>
      <c r="G24" s="22"/>
      <c r="H24" s="14"/>
      <c r="I24" s="22"/>
      <c r="J24" s="22"/>
      <c r="K24" s="15"/>
    </row>
    <row r="25" spans="1:11" s="7" customFormat="1" ht="12" customHeight="1">
      <c r="A25" s="18" t="s">
        <v>34</v>
      </c>
      <c r="B25" s="12"/>
      <c r="C25" s="39">
        <f>C17/C23</f>
        <v>0.0983591601360343</v>
      </c>
      <c r="D25" s="39">
        <f>D17/D23</f>
        <v>0.0983591601360343</v>
      </c>
      <c r="E25" s="14"/>
      <c r="F25" s="39">
        <f>F17/F23</f>
        <v>0.0983591601360343</v>
      </c>
      <c r="G25" s="39">
        <f>G17/G23</f>
        <v>0.0983591601360343</v>
      </c>
      <c r="H25" s="14"/>
      <c r="I25" s="39">
        <f>I17/I23</f>
        <v>0.0983591601360343</v>
      </c>
      <c r="J25" s="39">
        <f>J17/J23</f>
        <v>0.0983591601360343</v>
      </c>
      <c r="K25" s="15"/>
    </row>
    <row r="26" spans="1:12" s="7" customFormat="1" ht="13.5" customHeight="1">
      <c r="A26" s="21" t="s">
        <v>7</v>
      </c>
      <c r="B26" s="12"/>
      <c r="C26" s="25"/>
      <c r="D26" s="26"/>
      <c r="E26" s="23"/>
      <c r="F26" s="25"/>
      <c r="G26" s="26"/>
      <c r="H26" s="23"/>
      <c r="I26" s="25"/>
      <c r="J26" s="26"/>
      <c r="K26" s="23"/>
      <c r="L26" s="41"/>
    </row>
    <row r="27" spans="1:12" s="7" customFormat="1" ht="24" customHeight="1">
      <c r="A27" s="40" t="s">
        <v>42</v>
      </c>
      <c r="B27" s="12"/>
      <c r="C27" s="43">
        <f>D27+E27</f>
        <v>19.322857142857142</v>
      </c>
      <c r="D27" s="42">
        <f>D23/D20*100</f>
        <v>19.322857142857142</v>
      </c>
      <c r="E27" s="23"/>
      <c r="F27" s="43">
        <f>G27+H27</f>
        <v>40.288157142857145</v>
      </c>
      <c r="G27" s="42">
        <f>G23/G20*100+D27</f>
        <v>40.288157142857145</v>
      </c>
      <c r="H27" s="23"/>
      <c r="I27" s="43">
        <f>J27+K27</f>
        <v>62.70006284285714</v>
      </c>
      <c r="J27" s="42">
        <f>J23/J20*100+G27</f>
        <v>62.70006284285714</v>
      </c>
      <c r="K27" s="23"/>
      <c r="L27" s="41"/>
    </row>
    <row r="28" spans="1:11" s="7" customFormat="1" ht="13.5" customHeight="1">
      <c r="A28" s="16" t="s">
        <v>32</v>
      </c>
      <c r="B28" s="12"/>
      <c r="C28" s="39">
        <f>D28+E28</f>
        <v>205.793</v>
      </c>
      <c r="D28" s="39">
        <f>D32</f>
        <v>205.793</v>
      </c>
      <c r="E28" s="14"/>
      <c r="F28" s="39">
        <f>G28+H28</f>
        <v>223.285405</v>
      </c>
      <c r="G28" s="39">
        <f>D28*108.5%</f>
        <v>223.285405</v>
      </c>
      <c r="H28" s="14"/>
      <c r="I28" s="39">
        <f>J28+K28</f>
        <v>238.69209794499997</v>
      </c>
      <c r="J28" s="39">
        <f>G28*106.9%</f>
        <v>238.69209794499997</v>
      </c>
      <c r="K28" s="15"/>
    </row>
    <row r="29" spans="1:11" s="7" customFormat="1" ht="12" customHeight="1">
      <c r="A29" s="19" t="s">
        <v>16</v>
      </c>
      <c r="B29" s="12"/>
      <c r="C29" s="11"/>
      <c r="D29" s="11"/>
      <c r="E29" s="14"/>
      <c r="F29" s="11"/>
      <c r="G29" s="11"/>
      <c r="H29" s="14"/>
      <c r="I29" s="11"/>
      <c r="J29" s="11"/>
      <c r="K29" s="15"/>
    </row>
    <row r="30" spans="1:11" s="7" customFormat="1" ht="12" customHeight="1">
      <c r="A30" s="20" t="s">
        <v>15</v>
      </c>
      <c r="B30" s="12"/>
      <c r="C30" s="11"/>
      <c r="D30" s="11"/>
      <c r="E30" s="14"/>
      <c r="F30" s="11"/>
      <c r="G30" s="11"/>
      <c r="H30" s="14"/>
      <c r="I30" s="11"/>
      <c r="J30" s="11"/>
      <c r="K30" s="15"/>
    </row>
    <row r="31" spans="1:11" s="7" customFormat="1" ht="12" customHeight="1">
      <c r="A31" s="19" t="s">
        <v>39</v>
      </c>
      <c r="B31" s="12"/>
      <c r="C31" s="22">
        <v>35000</v>
      </c>
      <c r="D31" s="22">
        <v>35000</v>
      </c>
      <c r="E31" s="14"/>
      <c r="F31" s="22">
        <v>35000</v>
      </c>
      <c r="G31" s="22">
        <v>35000</v>
      </c>
      <c r="H31" s="14"/>
      <c r="I31" s="22">
        <v>35000</v>
      </c>
      <c r="J31" s="22">
        <v>35000</v>
      </c>
      <c r="K31" s="15"/>
    </row>
    <row r="32" spans="1:11" s="7" customFormat="1" ht="12" customHeight="1">
      <c r="A32" s="19" t="s">
        <v>6</v>
      </c>
      <c r="B32" s="12"/>
      <c r="C32" s="39">
        <f>D32+E32</f>
        <v>205.793</v>
      </c>
      <c r="D32" s="39">
        <v>205.793</v>
      </c>
      <c r="E32" s="14"/>
      <c r="F32" s="39">
        <f>G32+H32</f>
        <v>223.285405</v>
      </c>
      <c r="G32" s="39">
        <f>D32*108.5%</f>
        <v>223.285405</v>
      </c>
      <c r="H32" s="14"/>
      <c r="I32" s="39">
        <f>J32+K32</f>
        <v>238.69209794499997</v>
      </c>
      <c r="J32" s="39">
        <f>G32*106.9%</f>
        <v>238.69209794499997</v>
      </c>
      <c r="K32" s="15"/>
    </row>
    <row r="33" spans="1:11" s="7" customFormat="1" ht="12" customHeight="1">
      <c r="A33" s="20" t="s">
        <v>17</v>
      </c>
      <c r="B33" s="12"/>
      <c r="C33" s="11"/>
      <c r="D33" s="11"/>
      <c r="E33" s="14"/>
      <c r="F33" s="11"/>
      <c r="G33" s="11"/>
      <c r="H33" s="14"/>
      <c r="I33" s="11"/>
      <c r="J33" s="11"/>
      <c r="K33" s="15"/>
    </row>
    <row r="34" spans="1:11" s="7" customFormat="1" ht="24" customHeight="1">
      <c r="A34" s="18" t="s">
        <v>41</v>
      </c>
      <c r="B34" s="12"/>
      <c r="C34" s="11">
        <f>D34+E34</f>
        <v>3674</v>
      </c>
      <c r="D34" s="11">
        <v>3674</v>
      </c>
      <c r="E34" s="14"/>
      <c r="F34" s="11">
        <f>G34+H34</f>
        <v>3986.29</v>
      </c>
      <c r="G34" s="11">
        <f>D34*108.5%</f>
        <v>3986.29</v>
      </c>
      <c r="H34" s="14"/>
      <c r="I34" s="11">
        <f>J34+K34</f>
        <v>4261.34401</v>
      </c>
      <c r="J34" s="11">
        <f>G34*106.9%</f>
        <v>4261.34401</v>
      </c>
      <c r="K34" s="15"/>
    </row>
    <row r="35" spans="1:11" s="7" customFormat="1" ht="14.25" customHeight="1">
      <c r="A35" s="21" t="s">
        <v>25</v>
      </c>
      <c r="B35" s="12"/>
      <c r="C35" s="11"/>
      <c r="D35" s="11"/>
      <c r="E35" s="14"/>
      <c r="F35" s="11"/>
      <c r="G35" s="11"/>
      <c r="H35" s="14"/>
      <c r="I35" s="11"/>
      <c r="J35" s="11"/>
      <c r="K35" s="15"/>
    </row>
    <row r="36" spans="1:11" s="7" customFormat="1" ht="14.25" customHeight="1">
      <c r="A36" s="18" t="s">
        <v>34</v>
      </c>
      <c r="B36" s="12"/>
      <c r="C36" s="39">
        <f>C28/C34</f>
        <v>0.05601333696243876</v>
      </c>
      <c r="D36" s="39">
        <f>D28/D34</f>
        <v>0.05601333696243876</v>
      </c>
      <c r="E36" s="14"/>
      <c r="F36" s="39">
        <f>F28/F34</f>
        <v>0.05601333696243876</v>
      </c>
      <c r="G36" s="39">
        <f>G28/G34</f>
        <v>0.05601333696243876</v>
      </c>
      <c r="H36" s="14"/>
      <c r="I36" s="39">
        <f>I28/I34</f>
        <v>0.05601333696243876</v>
      </c>
      <c r="J36" s="39">
        <f>J28/J34</f>
        <v>0.05601333696243876</v>
      </c>
      <c r="K36" s="15"/>
    </row>
    <row r="37" spans="1:11" s="7" customFormat="1" ht="12" customHeight="1">
      <c r="A37" s="21" t="s">
        <v>9</v>
      </c>
      <c r="B37" s="12"/>
      <c r="C37" s="11"/>
      <c r="D37" s="11"/>
      <c r="E37" s="14"/>
      <c r="F37" s="11"/>
      <c r="G37" s="11"/>
      <c r="H37" s="14"/>
      <c r="I37" s="11"/>
      <c r="J37" s="11"/>
      <c r="K37" s="15"/>
    </row>
    <row r="38" spans="1:11" s="7" customFormat="1" ht="24" customHeight="1">
      <c r="A38" s="17" t="s">
        <v>43</v>
      </c>
      <c r="B38" s="12"/>
      <c r="C38" s="43">
        <f>D38+E38</f>
        <v>10.497142857142858</v>
      </c>
      <c r="D38" s="42">
        <f>D34/D31*100</f>
        <v>10.497142857142858</v>
      </c>
      <c r="E38" s="14"/>
      <c r="F38" s="43">
        <f>G38+H38</f>
        <v>21.886542857142857</v>
      </c>
      <c r="G38" s="42">
        <f>G34/G31*100+D38</f>
        <v>21.886542857142857</v>
      </c>
      <c r="H38" s="14"/>
      <c r="I38" s="43">
        <f>J38+K38</f>
        <v>34.06181145714285</v>
      </c>
      <c r="J38" s="42">
        <f>J34/J31*100+G38</f>
        <v>34.06181145714285</v>
      </c>
      <c r="K38" s="15"/>
    </row>
    <row r="39" spans="1:11" s="7" customFormat="1" ht="13.5" customHeight="1">
      <c r="A39" s="33" t="s">
        <v>33</v>
      </c>
      <c r="B39" s="12"/>
      <c r="C39" s="39">
        <f>D39+E39</f>
        <v>295.794</v>
      </c>
      <c r="D39" s="39">
        <f>D43</f>
        <v>295.794</v>
      </c>
      <c r="E39" s="14"/>
      <c r="F39" s="39">
        <f>G39+H39</f>
        <v>320.93649</v>
      </c>
      <c r="G39" s="39">
        <f>D39*108.5%</f>
        <v>320.93649</v>
      </c>
      <c r="H39" s="14"/>
      <c r="I39" s="39">
        <f>J39+K39</f>
        <v>343.08110781</v>
      </c>
      <c r="J39" s="39">
        <f>G39*106.9%</f>
        <v>343.08110781</v>
      </c>
      <c r="K39" s="15"/>
    </row>
    <row r="40" spans="1:11" s="7" customFormat="1" ht="12" customHeight="1">
      <c r="A40" s="19" t="s">
        <v>16</v>
      </c>
      <c r="B40" s="12"/>
      <c r="C40" s="11"/>
      <c r="D40" s="11"/>
      <c r="E40" s="14"/>
      <c r="F40" s="11"/>
      <c r="G40" s="11"/>
      <c r="H40" s="14"/>
      <c r="I40" s="11"/>
      <c r="J40" s="11"/>
      <c r="K40" s="15"/>
    </row>
    <row r="41" spans="1:11" s="7" customFormat="1" ht="12" customHeight="1">
      <c r="A41" s="20" t="s">
        <v>15</v>
      </c>
      <c r="B41" s="12"/>
      <c r="C41" s="11"/>
      <c r="D41" s="11"/>
      <c r="E41" s="14"/>
      <c r="F41" s="11"/>
      <c r="G41" s="11"/>
      <c r="H41" s="14"/>
      <c r="I41" s="11"/>
      <c r="J41" s="11"/>
      <c r="K41" s="15"/>
    </row>
    <row r="42" spans="1:11" s="7" customFormat="1" ht="12" customHeight="1">
      <c r="A42" s="19" t="s">
        <v>38</v>
      </c>
      <c r="B42" s="12"/>
      <c r="C42" s="11">
        <f>D42+E42</f>
        <v>308</v>
      </c>
      <c r="D42" s="11">
        <v>308</v>
      </c>
      <c r="E42" s="14"/>
      <c r="F42" s="11">
        <f>G42+H42</f>
        <v>308</v>
      </c>
      <c r="G42" s="11">
        <v>308</v>
      </c>
      <c r="H42" s="14"/>
      <c r="I42" s="11">
        <f>J42+K42</f>
        <v>308</v>
      </c>
      <c r="J42" s="11">
        <v>308</v>
      </c>
      <c r="K42" s="15"/>
    </row>
    <row r="43" spans="1:11" s="7" customFormat="1" ht="12" customHeight="1">
      <c r="A43" s="19" t="s">
        <v>6</v>
      </c>
      <c r="B43" s="12"/>
      <c r="C43" s="39">
        <f>D43+E43</f>
        <v>295.794</v>
      </c>
      <c r="D43" s="39">
        <v>295.794</v>
      </c>
      <c r="E43" s="14"/>
      <c r="F43" s="39">
        <f>G43+H43</f>
        <v>320.93649</v>
      </c>
      <c r="G43" s="39">
        <f>D43*108.5%</f>
        <v>320.93649</v>
      </c>
      <c r="H43" s="14"/>
      <c r="I43" s="39">
        <f>J43+K43</f>
        <v>343.08110781</v>
      </c>
      <c r="J43" s="39">
        <f>G43*106.9%</f>
        <v>343.08110781</v>
      </c>
      <c r="K43" s="15"/>
    </row>
    <row r="44" spans="1:11" s="7" customFormat="1" ht="12" customHeight="1">
      <c r="A44" s="20" t="s">
        <v>17</v>
      </c>
      <c r="B44" s="12"/>
      <c r="C44" s="11"/>
      <c r="D44" s="11"/>
      <c r="E44" s="14"/>
      <c r="F44" s="11"/>
      <c r="G44" s="11"/>
      <c r="H44" s="14"/>
      <c r="I44" s="11"/>
      <c r="J44" s="11"/>
      <c r="K44" s="15"/>
    </row>
    <row r="45" spans="1:11" s="7" customFormat="1" ht="23.25" customHeight="1">
      <c r="A45" s="17" t="s">
        <v>35</v>
      </c>
      <c r="B45" s="12"/>
      <c r="C45" s="11">
        <f>D45+E45</f>
        <v>65</v>
      </c>
      <c r="D45" s="11">
        <v>65</v>
      </c>
      <c r="E45" s="14"/>
      <c r="F45" s="11">
        <v>71</v>
      </c>
      <c r="G45" s="11">
        <v>71</v>
      </c>
      <c r="H45" s="14"/>
      <c r="I45" s="11">
        <v>75</v>
      </c>
      <c r="J45" s="11">
        <v>75</v>
      </c>
      <c r="K45" s="15"/>
    </row>
    <row r="46" spans="1:11" s="7" customFormat="1" ht="12" customHeight="1">
      <c r="A46" s="17"/>
      <c r="B46" s="12"/>
      <c r="C46" s="11"/>
      <c r="D46" s="11"/>
      <c r="E46" s="14"/>
      <c r="F46" s="11"/>
      <c r="G46" s="11"/>
      <c r="H46" s="14"/>
      <c r="I46" s="11"/>
      <c r="J46" s="11"/>
      <c r="K46" s="15"/>
    </row>
    <row r="47" spans="1:11" s="7" customFormat="1" ht="12" customHeight="1">
      <c r="A47" s="21" t="s">
        <v>25</v>
      </c>
      <c r="B47" s="12"/>
      <c r="C47" s="11"/>
      <c r="D47" s="11"/>
      <c r="E47" s="14"/>
      <c r="F47" s="11"/>
      <c r="G47" s="11"/>
      <c r="H47" s="14"/>
      <c r="I47" s="11"/>
      <c r="J47" s="11"/>
      <c r="K47" s="15"/>
    </row>
    <row r="48" spans="1:11" s="7" customFormat="1" ht="24" customHeight="1">
      <c r="A48" s="40" t="s">
        <v>36</v>
      </c>
      <c r="B48" s="12"/>
      <c r="C48" s="35">
        <f>D48+E48</f>
        <v>4.550676923076923</v>
      </c>
      <c r="D48" s="35">
        <f>D39/D45</f>
        <v>4.550676923076923</v>
      </c>
      <c r="E48" s="14"/>
      <c r="F48" s="35">
        <f>G48+H48</f>
        <v>4.520232253521127</v>
      </c>
      <c r="G48" s="35">
        <f>G39/G45</f>
        <v>4.520232253521127</v>
      </c>
      <c r="H48" s="14"/>
      <c r="I48" s="35">
        <f>J48+K48</f>
        <v>4.5744147708</v>
      </c>
      <c r="J48" s="35">
        <f>J39/J45</f>
        <v>4.5744147708</v>
      </c>
      <c r="K48" s="15"/>
    </row>
    <row r="49" spans="1:11" s="7" customFormat="1" ht="12" customHeight="1">
      <c r="A49" s="21" t="s">
        <v>9</v>
      </c>
      <c r="B49" s="12"/>
      <c r="C49" s="11"/>
      <c r="D49" s="11"/>
      <c r="E49" s="14"/>
      <c r="F49" s="11"/>
      <c r="G49" s="11"/>
      <c r="H49" s="14"/>
      <c r="I49" s="11"/>
      <c r="J49" s="11"/>
      <c r="K49" s="15"/>
    </row>
    <row r="50" spans="1:11" s="7" customFormat="1" ht="26.25" customHeight="1">
      <c r="A50" s="40" t="s">
        <v>44</v>
      </c>
      <c r="B50" s="12"/>
      <c r="C50" s="35">
        <f>D50+E50</f>
        <v>21.1038961038961</v>
      </c>
      <c r="D50" s="35">
        <f>D45/D42*100</f>
        <v>21.1038961038961</v>
      </c>
      <c r="E50" s="14"/>
      <c r="F50" s="35">
        <f>G50+H50</f>
        <v>44.15584415584416</v>
      </c>
      <c r="G50" s="35">
        <f>(71+65)/308*100</f>
        <v>44.15584415584416</v>
      </c>
      <c r="H50" s="14"/>
      <c r="I50" s="35">
        <f>J50+K50</f>
        <v>68.5064935064935</v>
      </c>
      <c r="J50" s="35">
        <f>(71+65+75)/308*100</f>
        <v>68.5064935064935</v>
      </c>
      <c r="K50" s="15"/>
    </row>
    <row r="51" spans="1:11" s="7" customFormat="1" ht="12" customHeight="1">
      <c r="A51" s="32"/>
      <c r="B51" s="12"/>
      <c r="C51" s="11"/>
      <c r="D51" s="11"/>
      <c r="E51" s="14"/>
      <c r="F51" s="11"/>
      <c r="G51" s="11"/>
      <c r="H51" s="14"/>
      <c r="I51" s="11"/>
      <c r="J51" s="11"/>
      <c r="K51" s="15"/>
    </row>
    <row r="52" spans="1:11" s="7" customFormat="1" ht="14.25" customHeight="1">
      <c r="A52" s="38" t="s">
        <v>30</v>
      </c>
      <c r="B52" s="28"/>
      <c r="C52" s="46">
        <f>C15</f>
        <v>1166.79</v>
      </c>
      <c r="D52" s="46">
        <f>D15</f>
        <v>1166.79</v>
      </c>
      <c r="E52" s="47"/>
      <c r="F52" s="59">
        <f>G52+H52</f>
        <v>1581.5</v>
      </c>
      <c r="G52" s="59">
        <v>1581.5</v>
      </c>
      <c r="H52" s="47"/>
      <c r="I52" s="59">
        <f>J52+K52</f>
        <v>1690.6235</v>
      </c>
      <c r="J52" s="59">
        <f>G52*106.9%</f>
        <v>1690.6235</v>
      </c>
      <c r="K52" s="27"/>
    </row>
    <row r="53" spans="1:11" ht="11.25">
      <c r="A53" s="8"/>
      <c r="B53" s="8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1.25">
      <c r="A54" s="8"/>
      <c r="B54" s="8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1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1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8"/>
      <c r="B57" s="45" t="s">
        <v>51</v>
      </c>
      <c r="I57" s="45" t="s">
        <v>52</v>
      </c>
      <c r="J57" s="8"/>
      <c r="K57" s="8"/>
    </row>
    <row r="58" spans="1:11" ht="12.75">
      <c r="A58" s="8"/>
      <c r="B58" s="10"/>
      <c r="C58" s="10"/>
      <c r="D58" s="10"/>
      <c r="E58" s="10"/>
      <c r="F58" s="10"/>
      <c r="G58" s="10"/>
      <c r="H58" s="8"/>
      <c r="I58" s="8"/>
      <c r="J58" s="8"/>
      <c r="K58" s="8"/>
    </row>
    <row r="59" spans="1:11" ht="12.75">
      <c r="A59" s="8"/>
      <c r="B59" s="10"/>
      <c r="C59" s="10"/>
      <c r="D59" s="10"/>
      <c r="E59" s="10"/>
      <c r="F59" s="10"/>
      <c r="G59" s="10"/>
      <c r="H59" s="8"/>
      <c r="I59" s="8"/>
      <c r="J59" s="8"/>
      <c r="K59" s="8"/>
    </row>
    <row r="60" spans="1:11" ht="11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1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1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1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1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1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1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1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1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1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1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</sheetData>
  <sheetProtection/>
  <mergeCells count="17">
    <mergeCell ref="A6:K6"/>
    <mergeCell ref="B10:B12"/>
    <mergeCell ref="J1:K1"/>
    <mergeCell ref="J2:K2"/>
    <mergeCell ref="J3:K3"/>
    <mergeCell ref="J4:K4"/>
    <mergeCell ref="I10:K10"/>
    <mergeCell ref="A10:A12"/>
    <mergeCell ref="C10:E10"/>
    <mergeCell ref="J11:K11"/>
    <mergeCell ref="I11:I12"/>
    <mergeCell ref="G11:H11"/>
    <mergeCell ref="A7:K7"/>
    <mergeCell ref="C11:C12"/>
    <mergeCell ref="D11:E11"/>
    <mergeCell ref="F11:F12"/>
    <mergeCell ref="F10:H10"/>
  </mergeCells>
  <printOptions/>
  <pageMargins left="0.52" right="0.43" top="0.17" bottom="0.17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каменева</cp:lastModifiedBy>
  <cp:lastPrinted>2007-08-09T10:42:40Z</cp:lastPrinted>
  <dcterms:created xsi:type="dcterms:W3CDTF">2005-01-10T08:19:17Z</dcterms:created>
  <dcterms:modified xsi:type="dcterms:W3CDTF">2008-01-23T11:23:25Z</dcterms:modified>
  <cp:category/>
  <cp:version/>
  <cp:contentType/>
  <cp:contentStatus/>
</cp:coreProperties>
</file>