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0680" windowHeight="8835" tabRatio="681" activeTab="6"/>
  </bookViews>
  <sheets>
    <sheet name="Хортицький" sheetId="1" r:id="rId1"/>
    <sheet name="Жовтневий" sheetId="2" r:id="rId2"/>
    <sheet name="Орджон" sheetId="3" r:id="rId3"/>
    <sheet name="Ленин" sheetId="4" r:id="rId4"/>
    <sheet name="Завод" sheetId="5" r:id="rId5"/>
    <sheet name="Шевч" sheetId="6" r:id="rId6"/>
    <sheet name="Комунар" sheetId="7" r:id="rId7"/>
  </sheets>
  <definedNames>
    <definedName name="_xlnm.Print_Area" localSheetId="1">'Жовтневий'!$B$1:$S$103</definedName>
    <definedName name="_xlnm.Print_Area" localSheetId="4">'Завод'!$B$1:$S$102</definedName>
    <definedName name="_xlnm.Print_Area" localSheetId="6">'Комунар'!$B$1:$Q$102</definedName>
    <definedName name="_xlnm.Print_Area" localSheetId="3">'Ленин'!$B$1:$S$103</definedName>
    <definedName name="_xlnm.Print_Area" localSheetId="2">'Орджон'!$B$1:$S$102</definedName>
    <definedName name="_xlnm.Print_Area" localSheetId="0">'Хортицький'!$B$1:$S$103</definedName>
    <definedName name="_xlnm.Print_Area" localSheetId="5">'Шевч'!$B$1:$S$103</definedName>
  </definedNames>
  <calcPr fullCalcOnLoad="1" fullPrecision="0"/>
</workbook>
</file>

<file path=xl/sharedStrings.xml><?xml version="1.0" encoding="utf-8"?>
<sst xmlns="http://schemas.openxmlformats.org/spreadsheetml/2006/main" count="483" uniqueCount="73">
  <si>
    <t>2005 рік (звіт)</t>
  </si>
  <si>
    <t>загальний фонд</t>
  </si>
  <si>
    <t>спеціальний фонд</t>
  </si>
  <si>
    <t>Джерело інформації</t>
  </si>
  <si>
    <t>2006рік(затверджено)</t>
  </si>
  <si>
    <t>кількість мешканців</t>
  </si>
  <si>
    <t>кількість квартальних комітетів та будинкових</t>
  </si>
  <si>
    <t>2008 рік (прогноз)</t>
  </si>
  <si>
    <t>2009 рік (прогноз)</t>
  </si>
  <si>
    <t>2010 рік (прогноз)</t>
  </si>
  <si>
    <t>Показники виконання:</t>
  </si>
  <si>
    <t>Показники  затрат:</t>
  </si>
  <si>
    <t>Кількість штатних одиниць, од.</t>
  </si>
  <si>
    <t>Показники продукту:</t>
  </si>
  <si>
    <t xml:space="preserve">Кількість розроблених і прийнятих розпоряджень голови районної адміністрації,од. </t>
  </si>
  <si>
    <t xml:space="preserve">Кількість письмових та усних звернень громадян,од.                                            </t>
  </si>
  <si>
    <t>Показники результативності:</t>
  </si>
  <si>
    <t xml:space="preserve">Кількість громадян, що отримали матеріальну допомогу,од.                                </t>
  </si>
  <si>
    <t>Відсоток задоволених звернень громадян, %</t>
  </si>
  <si>
    <t>Кількість громадян, поставлених на квартирний облік, од.</t>
  </si>
  <si>
    <t>Видатки</t>
  </si>
  <si>
    <t>Код функцірнальної класифікайії видатків</t>
  </si>
  <si>
    <t>в тому числі</t>
  </si>
  <si>
    <t>Загальний фонд</t>
  </si>
  <si>
    <t>Спеціальний фонд</t>
  </si>
  <si>
    <t>Разом</t>
  </si>
  <si>
    <t>2007 рік (план)</t>
  </si>
  <si>
    <t>Кількість вхідних та вихідних документів,од.</t>
  </si>
  <si>
    <t>Кількість розглянутих адміністративних справ,од.</t>
  </si>
  <si>
    <t>Завдання 1.Забезпечити протягом 2007-2009 років організаційно-розпорядче, кадрове, правове забезпечення діяльності органів місцевого самоврядування та ведення бухгалтерського обліку та звітності.</t>
  </si>
  <si>
    <t>Кількість проведених перевірок з внутрішнього фінансового контролю, од.</t>
  </si>
  <si>
    <t>Кількість районних адміністрацій та їх самостійних відділів, од.</t>
  </si>
  <si>
    <t>Кількість накладених штрафних санкцій адмінкомісій, од.</t>
  </si>
  <si>
    <t>Рівень виконання затвердженого обсягу фінансування, %</t>
  </si>
  <si>
    <t>Кількість порушень, виявлених перевірками, од.</t>
  </si>
  <si>
    <t>Кількість проведених заходів стосовно дітей, сім”ї, молоді, жінок та малозабезпечених, од</t>
  </si>
  <si>
    <t>Зменшення кількості скарг, %</t>
  </si>
  <si>
    <t>Завдання 2. Забезпечення реалізації державної політики у сфері економічного розвитку, ефективного використання комунального майна, приватизації житлового фонду, сім"ї та молоді, захисту прав неповнолітніх, малозабезпечених та незахищених верств населення</t>
  </si>
  <si>
    <t>Кількість посадових осіб, які за результатами щорічної оцінки отримали оцінки "добре" і "відмінно", чол.</t>
  </si>
  <si>
    <t>Обсяг бюджетних асигнувань на утримання районної адміністрації та отримувачів бюджетних коштів,грн.</t>
  </si>
  <si>
    <t>Кількість приватизованих квартир,од.</t>
  </si>
  <si>
    <t>Кількість розроблених програм соціально- економічного розвитку,од,</t>
  </si>
  <si>
    <t>Кількість перевірок дотримання законодавства про працю та утримання неповнолітніх,підпиємств торгівлі, громадського харчування та побуту і стихійних ринків од.</t>
  </si>
  <si>
    <t>Мета : Забезпечення ефективної діяльності органів місцевого самоврядування міста у вирішенні питань соціально- економічного розвитку районів, задоволення соціальних, культурних та інших потреб мешканців районів.</t>
  </si>
  <si>
    <t>Кількість складених бухгалтерією місячних, квартальних, та річних звітів, од.</t>
  </si>
  <si>
    <t>Програма. Здійснення ефективної реалізації органами місцевого самоврядування виконнання власних та делегованих повноважень у 2007-2009 роках</t>
  </si>
  <si>
    <t>Розподіл видатків Хортицького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</si>
  <si>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>Розподіл видатків Жовтневого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</si>
  <si>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>Розподіл видатків Ленінського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</si>
  <si>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>Розподіл видатків Заводського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</si>
  <si>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>Хортицька районна адміністрація міської ради</t>
  </si>
  <si>
    <t>Ленінська районна адміністрація міської ради</t>
  </si>
  <si>
    <t>Жовтнева  районна адміністрація міської ради</t>
  </si>
  <si>
    <t>Заводська районна адміністрація міської ради</t>
  </si>
  <si>
    <t>до рішення міської ради</t>
  </si>
  <si>
    <t>_______________№________</t>
  </si>
  <si>
    <t xml:space="preserve">Секретар ради </t>
  </si>
  <si>
    <t>Ю.В.Каптюх</t>
  </si>
  <si>
    <t>Додаток 2.2</t>
  </si>
  <si>
    <t>Розподіл видатків Комунарського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</si>
  <si>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 xml:space="preserve">Додаток 2.3 </t>
  </si>
  <si>
    <t>Розподіл видатків Орджонікідзевського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</si>
  <si>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 xml:space="preserve">Додаток 2.4 </t>
  </si>
  <si>
    <t>Орджонікідзевська районна адміністрація міської ради</t>
  </si>
  <si>
    <t xml:space="preserve">Додаток 2.5 </t>
  </si>
  <si>
    <t xml:space="preserve">Додаток 2.7 </t>
  </si>
  <si>
    <t>_____________________№________</t>
  </si>
  <si>
    <t>Розподіл видатків Шевченківського району  на період 2007 - 2009 роки за бюджетною програмою " Здійснення ефективної реалізації органами місцевого самоврядування виконання власних та делегованих повноважень"</t>
  </si>
  <si>
    <t>Шевченківська районна адміністрація міської ради</t>
  </si>
  <si>
    <t>Додаток 2.6</t>
  </si>
  <si>
    <t>Додаток 2.1</t>
  </si>
  <si>
    <t>Комунарська районна адміністрація міської ради</t>
  </si>
  <si>
    <t>29.08.2007 №67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</si>
</sst>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.00_р_."/>
    <numFmt numFmtId="187" formatCode="0.00000"/>
    <numFmt numFmtId="188" formatCode="#&quot; &quot;##0.0"/>
    <numFmt numFmtId="189" formatCode="##&quot; &quot;##0.0"/>
    <numFmt numFmtId="190" formatCode="###&quot; &quot;##0.0"/>
    <numFmt numFmtId="191" formatCode="####&quot; &quot;##0.0"/>
    <numFmt numFmtId="192" formatCode="#####&quot; &quot;##0.0"/>
    <numFmt numFmtId="193" formatCode="######&quot; &quot;##0.0"/>
    <numFmt numFmtId="194" formatCode="#######&quot; &quot;##0.0"/>
    <numFmt numFmtId="195" formatCode="########&quot; &quot;##0.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2"/>
      <name val="Arial CYR"/>
      <family val="2"/>
    </font>
    <font>
      <sz val="14"/>
      <color indexed="12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color indexed="12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right" wrapText="1"/>
    </xf>
    <xf numFmtId="49" fontId="14" fillId="0" borderId="9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right" vertical="center" wrapText="1"/>
    </xf>
    <xf numFmtId="1" fontId="13" fillId="0" borderId="2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2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49" fontId="15" fillId="0" borderId="9" xfId="0" applyNumberFormat="1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 wrapText="1"/>
    </xf>
    <xf numFmtId="49" fontId="14" fillId="0" borderId="9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49" fontId="15" fillId="0" borderId="9" xfId="0" applyNumberFormat="1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left" wrapText="1"/>
    </xf>
    <xf numFmtId="1" fontId="12" fillId="0" borderId="2" xfId="0" applyNumberFormat="1" applyFont="1" applyFill="1" applyBorder="1" applyAlignment="1">
      <alignment horizontal="right" wrapText="1"/>
    </xf>
    <xf numFmtId="180" fontId="12" fillId="0" borderId="2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right" wrapText="1"/>
    </xf>
    <xf numFmtId="0" fontId="12" fillId="0" borderId="7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right"/>
    </xf>
    <xf numFmtId="49" fontId="16" fillId="0" borderId="9" xfId="0" applyNumberFormat="1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right"/>
    </xf>
    <xf numFmtId="0" fontId="12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6" fillId="0" borderId="9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wrapText="1"/>
    </xf>
    <xf numFmtId="0" fontId="13" fillId="0" borderId="2" xfId="0" applyFont="1" applyFill="1" applyBorder="1" applyAlignment="1">
      <alignment horizontal="right"/>
    </xf>
    <xf numFmtId="180" fontId="13" fillId="0" borderId="2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>
      <alignment/>
    </xf>
    <xf numFmtId="180" fontId="12" fillId="0" borderId="2" xfId="0" applyNumberFormat="1" applyFont="1" applyFill="1" applyBorder="1" applyAlignment="1">
      <alignment horizontal="right"/>
    </xf>
    <xf numFmtId="180" fontId="12" fillId="0" borderId="7" xfId="0" applyNumberFormat="1" applyFont="1" applyFill="1" applyBorder="1" applyAlignment="1">
      <alignment horizontal="right"/>
    </xf>
    <xf numFmtId="180" fontId="12" fillId="0" borderId="8" xfId="0" applyNumberFormat="1" applyFont="1" applyFill="1" applyBorder="1" applyAlignment="1">
      <alignment horizontal="right"/>
    </xf>
    <xf numFmtId="180" fontId="11" fillId="0" borderId="0" xfId="0" applyNumberFormat="1" applyFont="1" applyFill="1" applyAlignment="1">
      <alignment/>
    </xf>
    <xf numFmtId="49" fontId="14" fillId="0" borderId="9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49" fontId="14" fillId="0" borderId="9" xfId="0" applyNumberFormat="1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right"/>
    </xf>
    <xf numFmtId="180" fontId="12" fillId="0" borderId="2" xfId="0" applyNumberFormat="1" applyFont="1" applyFill="1" applyBorder="1" applyAlignment="1">
      <alignment horizontal="right" wrapText="1"/>
    </xf>
    <xf numFmtId="180" fontId="12" fillId="0" borderId="15" xfId="0" applyNumberFormat="1" applyFont="1" applyFill="1" applyBorder="1" applyAlignment="1">
      <alignment horizontal="right"/>
    </xf>
    <xf numFmtId="0" fontId="12" fillId="0" borderId="15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180" fontId="13" fillId="0" borderId="15" xfId="0" applyNumberFormat="1" applyFont="1" applyFill="1" applyBorder="1" applyAlignment="1">
      <alignment horizontal="right"/>
    </xf>
    <xf numFmtId="180" fontId="13" fillId="0" borderId="8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1" fontId="13" fillId="0" borderId="2" xfId="0" applyNumberFormat="1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wrapText="1"/>
    </xf>
    <xf numFmtId="0" fontId="13" fillId="0" borderId="7" xfId="0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180" fontId="13" fillId="0" borderId="15" xfId="0" applyNumberFormat="1" applyFont="1" applyFill="1" applyBorder="1" applyAlignment="1">
      <alignment horizontal="right"/>
    </xf>
    <xf numFmtId="180" fontId="13" fillId="0" borderId="8" xfId="0" applyNumberFormat="1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right"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2" fillId="0" borderId="9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4" fillId="0" borderId="9" xfId="0" applyNumberFormat="1" applyFont="1" applyFill="1" applyBorder="1" applyAlignment="1">
      <alignment horizontal="justify" wrapText="1"/>
    </xf>
    <xf numFmtId="0" fontId="12" fillId="0" borderId="11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180" fontId="13" fillId="0" borderId="2" xfId="0" applyNumberFormat="1" applyFont="1" applyFill="1" applyBorder="1" applyAlignment="1">
      <alignment horizontal="center"/>
    </xf>
    <xf numFmtId="180" fontId="13" fillId="0" borderId="2" xfId="0" applyNumberFormat="1" applyFont="1" applyFill="1" applyBorder="1" applyAlignment="1">
      <alignment/>
    </xf>
    <xf numFmtId="180" fontId="12" fillId="0" borderId="2" xfId="0" applyNumberFormat="1" applyFont="1" applyFill="1" applyBorder="1" applyAlignment="1">
      <alignment horizontal="center"/>
    </xf>
    <xf numFmtId="180" fontId="12" fillId="0" borderId="2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  <xf numFmtId="49" fontId="20" fillId="0" borderId="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8" fillId="0" borderId="0" xfId="0" applyFont="1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7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/>
    </xf>
    <xf numFmtId="0" fontId="17" fillId="0" borderId="7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4"/>
  <sheetViews>
    <sheetView zoomScale="75" zoomScaleNormal="75" zoomScaleSheetLayoutView="75" workbookViewId="0" topLeftCell="I19">
      <selection activeCell="B1" sqref="B1:S67"/>
    </sheetView>
  </sheetViews>
  <sheetFormatPr defaultColWidth="9.00390625" defaultRowHeight="12.75"/>
  <cols>
    <col min="1" max="1" width="3.75390625" style="0" hidden="1" customWidth="1"/>
    <col min="2" max="2" width="86.75390625" style="0" customWidth="1"/>
    <col min="3" max="3" width="12.00390625" style="0" customWidth="1"/>
    <col min="4" max="5" width="0.12890625" style="0" hidden="1" customWidth="1"/>
    <col min="6" max="6" width="0.2421875" style="1" hidden="1" customWidth="1"/>
    <col min="7" max="7" width="0.12890625" style="0" hidden="1" customWidth="1"/>
    <col min="8" max="8" width="0.12890625" style="1" hidden="1" customWidth="1"/>
    <col min="9" max="9" width="9.375" style="0" customWidth="1"/>
    <col min="10" max="10" width="11.625" style="0" customWidth="1"/>
    <col min="11" max="11" width="11.375" style="0" customWidth="1"/>
    <col min="12" max="12" width="9.25390625" style="0" customWidth="1"/>
    <col min="13" max="13" width="10.00390625" style="0" customWidth="1"/>
    <col min="14" max="14" width="12.625" style="0" customWidth="1"/>
    <col min="15" max="15" width="9.00390625" style="0" customWidth="1"/>
    <col min="16" max="16" width="11.125" style="0" customWidth="1"/>
    <col min="17" max="17" width="12.00390625" style="0" customWidth="1"/>
    <col min="18" max="18" width="10.625" style="0" hidden="1" customWidth="1"/>
    <col min="19" max="19" width="8.75390625" style="0" hidden="1" customWidth="1"/>
  </cols>
  <sheetData>
    <row r="1" spans="1:19" ht="22.5" customHeight="1">
      <c r="A1" s="1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34" t="s">
        <v>60</v>
      </c>
      <c r="O1" s="234"/>
      <c r="P1" s="234"/>
      <c r="Q1" s="234"/>
      <c r="R1" s="206"/>
      <c r="S1" s="206"/>
    </row>
    <row r="2" spans="1:19" ht="18">
      <c r="A2" s="1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41" t="s">
        <v>54</v>
      </c>
      <c r="O2" s="241"/>
      <c r="P2" s="241"/>
      <c r="Q2" s="241"/>
      <c r="R2" s="241"/>
      <c r="S2" s="241"/>
    </row>
    <row r="3" spans="1:19" ht="18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7" t="s">
        <v>55</v>
      </c>
      <c r="O3" s="208"/>
      <c r="P3" s="208"/>
      <c r="Q3" s="208"/>
      <c r="R3" s="208"/>
      <c r="S3" s="208"/>
    </row>
    <row r="4" spans="1:19" ht="18" customHeight="1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8"/>
      <c r="O4" s="208"/>
      <c r="P4" s="208"/>
      <c r="Q4" s="208"/>
      <c r="R4" s="208"/>
      <c r="S4" s="208"/>
    </row>
    <row r="5" spans="1:19" s="1" customFormat="1" ht="43.5" customHeight="1" thickBot="1">
      <c r="A5" s="10"/>
      <c r="B5" s="227" t="s">
        <v>46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09"/>
      <c r="S5" s="209"/>
    </row>
    <row r="6" spans="1:19" s="1" customFormat="1" ht="0.75" customHeight="1" hidden="1" thickBot="1">
      <c r="A6" s="1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2"/>
      <c r="S6" s="32"/>
    </row>
    <row r="7" spans="1:19" s="1" customFormat="1" ht="12.75" customHeight="1">
      <c r="A7" s="10"/>
      <c r="B7" s="235" t="s">
        <v>20</v>
      </c>
      <c r="C7" s="237" t="s">
        <v>21</v>
      </c>
      <c r="D7" s="33"/>
      <c r="E7" s="33"/>
      <c r="F7" s="33"/>
      <c r="G7" s="33"/>
      <c r="H7" s="33"/>
      <c r="I7" s="239" t="s">
        <v>26</v>
      </c>
      <c r="J7" s="240"/>
      <c r="K7" s="240"/>
      <c r="L7" s="243" t="s">
        <v>7</v>
      </c>
      <c r="M7" s="244"/>
      <c r="N7" s="245"/>
      <c r="O7" s="243" t="s">
        <v>8</v>
      </c>
      <c r="P7" s="244"/>
      <c r="Q7" s="246"/>
      <c r="R7" s="32"/>
      <c r="S7" s="32"/>
    </row>
    <row r="8" spans="2:19" s="1" customFormat="1" ht="13.5" customHeight="1" hidden="1" thickBot="1">
      <c r="B8" s="236"/>
      <c r="C8" s="238"/>
      <c r="D8" s="36"/>
      <c r="E8" s="36"/>
      <c r="F8" s="36"/>
      <c r="G8" s="36"/>
      <c r="H8" s="36"/>
      <c r="I8" s="37"/>
      <c r="J8" s="37"/>
      <c r="K8" s="37"/>
      <c r="L8" s="38"/>
      <c r="M8" s="38"/>
      <c r="N8" s="39"/>
      <c r="O8" s="40"/>
      <c r="P8" s="40"/>
      <c r="Q8" s="41"/>
      <c r="R8" s="32"/>
      <c r="S8" s="32"/>
    </row>
    <row r="9" spans="1:19" s="1" customFormat="1" ht="12.75" customHeight="1">
      <c r="A9" s="228"/>
      <c r="B9" s="236"/>
      <c r="C9" s="238"/>
      <c r="D9" s="229" t="s">
        <v>3</v>
      </c>
      <c r="E9" s="229" t="s">
        <v>0</v>
      </c>
      <c r="F9" s="229"/>
      <c r="G9" s="229" t="s">
        <v>4</v>
      </c>
      <c r="H9" s="229"/>
      <c r="I9" s="230" t="s">
        <v>25</v>
      </c>
      <c r="J9" s="232" t="s">
        <v>22</v>
      </c>
      <c r="K9" s="233"/>
      <c r="L9" s="230" t="s">
        <v>25</v>
      </c>
      <c r="M9" s="232" t="s">
        <v>22</v>
      </c>
      <c r="N9" s="233"/>
      <c r="O9" s="230" t="s">
        <v>25</v>
      </c>
      <c r="P9" s="232" t="s">
        <v>22</v>
      </c>
      <c r="Q9" s="242"/>
      <c r="R9" s="32"/>
      <c r="S9" s="32"/>
    </row>
    <row r="10" spans="1:19" s="1" customFormat="1" ht="33" customHeight="1">
      <c r="A10" s="228"/>
      <c r="B10" s="236"/>
      <c r="C10" s="238"/>
      <c r="D10" s="229"/>
      <c r="E10" s="42" t="s">
        <v>1</v>
      </c>
      <c r="F10" s="42" t="s">
        <v>2</v>
      </c>
      <c r="G10" s="42" t="s">
        <v>1</v>
      </c>
      <c r="H10" s="42" t="s">
        <v>2</v>
      </c>
      <c r="I10" s="231"/>
      <c r="J10" s="42" t="s">
        <v>23</v>
      </c>
      <c r="K10" s="43" t="s">
        <v>24</v>
      </c>
      <c r="L10" s="231"/>
      <c r="M10" s="42" t="s">
        <v>23</v>
      </c>
      <c r="N10" s="43" t="s">
        <v>24</v>
      </c>
      <c r="O10" s="231"/>
      <c r="P10" s="42" t="s">
        <v>23</v>
      </c>
      <c r="Q10" s="44" t="s">
        <v>24</v>
      </c>
      <c r="R10" s="32"/>
      <c r="S10" s="32"/>
    </row>
    <row r="11" spans="1:51" s="1" customFormat="1" ht="12" customHeight="1">
      <c r="A11" s="7"/>
      <c r="B11" s="45">
        <v>1</v>
      </c>
      <c r="C11" s="46">
        <v>2</v>
      </c>
      <c r="D11" s="42"/>
      <c r="E11" s="42"/>
      <c r="F11" s="42"/>
      <c r="G11" s="42"/>
      <c r="H11" s="42"/>
      <c r="I11" s="47">
        <v>3</v>
      </c>
      <c r="J11" s="42">
        <v>4</v>
      </c>
      <c r="K11" s="43">
        <v>5</v>
      </c>
      <c r="L11" s="47">
        <v>6</v>
      </c>
      <c r="M11" s="42">
        <v>7</v>
      </c>
      <c r="N11" s="43">
        <v>8</v>
      </c>
      <c r="O11" s="47">
        <v>9</v>
      </c>
      <c r="P11" s="42">
        <v>10</v>
      </c>
      <c r="Q11" s="44">
        <v>11</v>
      </c>
      <c r="R11" s="48"/>
      <c r="S11" s="4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19" s="1" customFormat="1" ht="16.5" customHeight="1" hidden="1">
      <c r="A12" s="7"/>
      <c r="B12" s="49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1"/>
      <c r="O12" s="50"/>
      <c r="P12" s="50"/>
      <c r="Q12" s="52"/>
      <c r="R12" s="32"/>
      <c r="S12" s="32"/>
    </row>
    <row r="13" spans="1:19" s="1" customFormat="1" ht="16.5" customHeight="1">
      <c r="A13" s="7"/>
      <c r="B13" s="49" t="s">
        <v>50</v>
      </c>
      <c r="C13" s="53">
        <v>10116</v>
      </c>
      <c r="D13" s="54"/>
      <c r="E13" s="54"/>
      <c r="F13" s="54"/>
      <c r="G13" s="54"/>
      <c r="H13" s="54"/>
      <c r="I13" s="54"/>
      <c r="J13" s="54"/>
      <c r="K13" s="55"/>
      <c r="L13" s="54"/>
      <c r="M13" s="54"/>
      <c r="N13" s="55"/>
      <c r="O13" s="54"/>
      <c r="P13" s="54"/>
      <c r="Q13" s="56"/>
      <c r="R13" s="32"/>
      <c r="S13" s="32"/>
    </row>
    <row r="14" spans="1:19" s="26" customFormat="1" ht="22.5" customHeight="1">
      <c r="A14" s="25"/>
      <c r="B14" s="57" t="s">
        <v>45</v>
      </c>
      <c r="C14" s="58"/>
      <c r="D14" s="58"/>
      <c r="E14" s="58"/>
      <c r="F14" s="58"/>
      <c r="G14" s="58"/>
      <c r="H14" s="58"/>
      <c r="I14" s="59">
        <f>J14+K14</f>
        <v>2574703</v>
      </c>
      <c r="J14" s="59">
        <f>J16+J51</f>
        <v>2574703</v>
      </c>
      <c r="K14" s="60"/>
      <c r="L14" s="59">
        <f>M14+N14</f>
        <v>2793553</v>
      </c>
      <c r="M14" s="59">
        <f>M16+M51</f>
        <v>2793553</v>
      </c>
      <c r="N14" s="60"/>
      <c r="O14" s="59">
        <f>P14+Q14</f>
        <v>2986308</v>
      </c>
      <c r="P14" s="59">
        <f>P16+P51</f>
        <v>2986308</v>
      </c>
      <c r="Q14" s="61"/>
      <c r="R14" s="62"/>
      <c r="S14" s="62"/>
    </row>
    <row r="15" spans="1:19" s="1" customFormat="1" ht="38.25" customHeight="1">
      <c r="A15" s="7"/>
      <c r="B15" s="57" t="s">
        <v>43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32"/>
      <c r="S15" s="32"/>
    </row>
    <row r="16" spans="1:19" s="26" customFormat="1" ht="38.25" customHeight="1">
      <c r="A16" s="25"/>
      <c r="B16" s="65" t="s">
        <v>29</v>
      </c>
      <c r="C16" s="58"/>
      <c r="D16" s="58"/>
      <c r="E16" s="58"/>
      <c r="F16" s="58"/>
      <c r="G16" s="58"/>
      <c r="H16" s="58"/>
      <c r="I16" s="66">
        <f>J16+K16</f>
        <v>1641373</v>
      </c>
      <c r="J16" s="67">
        <v>1641373</v>
      </c>
      <c r="K16" s="67"/>
      <c r="L16" s="66">
        <f>M16+N16</f>
        <v>1780890</v>
      </c>
      <c r="M16" s="66">
        <f>J16*1.085</f>
        <v>1780890</v>
      </c>
      <c r="N16" s="67"/>
      <c r="O16" s="66">
        <f>P16+Q16</f>
        <v>1903771</v>
      </c>
      <c r="P16" s="66">
        <f>M16*1.069</f>
        <v>1903771</v>
      </c>
      <c r="Q16" s="68"/>
      <c r="R16" s="62"/>
      <c r="S16" s="62"/>
    </row>
    <row r="17" spans="1:19" s="1" customFormat="1" ht="12.75">
      <c r="A17" s="7"/>
      <c r="B17" s="69" t="s">
        <v>10</v>
      </c>
      <c r="C17" s="63"/>
      <c r="D17" s="63"/>
      <c r="E17" s="63"/>
      <c r="F17" s="63"/>
      <c r="G17" s="63"/>
      <c r="H17" s="63"/>
      <c r="I17" s="70"/>
      <c r="J17" s="70"/>
      <c r="K17" s="71"/>
      <c r="L17" s="70"/>
      <c r="M17" s="70"/>
      <c r="N17" s="71"/>
      <c r="O17" s="70"/>
      <c r="P17" s="70"/>
      <c r="Q17" s="72"/>
      <c r="R17" s="32"/>
      <c r="S17" s="32"/>
    </row>
    <row r="18" spans="1:19" s="1" customFormat="1" ht="12.75">
      <c r="A18" s="7"/>
      <c r="B18" s="73" t="s">
        <v>11</v>
      </c>
      <c r="C18" s="63"/>
      <c r="D18" s="63"/>
      <c r="E18" s="63"/>
      <c r="F18" s="63"/>
      <c r="G18" s="63"/>
      <c r="H18" s="63"/>
      <c r="I18" s="70"/>
      <c r="J18" s="70"/>
      <c r="K18" s="71"/>
      <c r="L18" s="70"/>
      <c r="M18" s="70"/>
      <c r="N18" s="71"/>
      <c r="O18" s="70"/>
      <c r="P18" s="70"/>
      <c r="Q18" s="72"/>
      <c r="R18" s="32"/>
      <c r="S18" s="32"/>
    </row>
    <row r="19" spans="1:19" s="1" customFormat="1" ht="12.75">
      <c r="A19" s="7"/>
      <c r="B19" s="74" t="s">
        <v>31</v>
      </c>
      <c r="C19" s="63"/>
      <c r="D19" s="63"/>
      <c r="E19" s="63"/>
      <c r="F19" s="63"/>
      <c r="G19" s="63"/>
      <c r="H19" s="63"/>
      <c r="I19" s="75">
        <f>J19+K19</f>
        <v>3</v>
      </c>
      <c r="J19" s="70">
        <v>3</v>
      </c>
      <c r="K19" s="71"/>
      <c r="L19" s="75">
        <f>M19+N19</f>
        <v>3</v>
      </c>
      <c r="M19" s="70">
        <v>3</v>
      </c>
      <c r="N19" s="71"/>
      <c r="O19" s="75">
        <f>P19+Q19</f>
        <v>3</v>
      </c>
      <c r="P19" s="70">
        <v>3</v>
      </c>
      <c r="Q19" s="72"/>
      <c r="R19" s="32"/>
      <c r="S19" s="32"/>
    </row>
    <row r="20" spans="1:19" s="1" customFormat="1" ht="12.75">
      <c r="A20" s="7"/>
      <c r="B20" s="74" t="s">
        <v>12</v>
      </c>
      <c r="C20" s="70"/>
      <c r="D20" s="63"/>
      <c r="E20" s="76"/>
      <c r="F20" s="63"/>
      <c r="G20" s="63"/>
      <c r="H20" s="63"/>
      <c r="I20" s="75">
        <f>J20+K20</f>
        <v>51</v>
      </c>
      <c r="J20" s="70">
        <v>51</v>
      </c>
      <c r="K20" s="77"/>
      <c r="L20" s="75">
        <f>M20+N20</f>
        <v>51</v>
      </c>
      <c r="M20" s="70">
        <v>51</v>
      </c>
      <c r="N20" s="77"/>
      <c r="O20" s="75">
        <f>P20+Q20</f>
        <v>51</v>
      </c>
      <c r="P20" s="70">
        <v>51</v>
      </c>
      <c r="Q20" s="78"/>
      <c r="R20" s="32"/>
      <c r="S20" s="32"/>
    </row>
    <row r="21" spans="1:19" s="1" customFormat="1" ht="13.5" customHeight="1">
      <c r="A21" s="7"/>
      <c r="B21" s="73" t="s">
        <v>13</v>
      </c>
      <c r="C21" s="70"/>
      <c r="D21" s="63"/>
      <c r="E21" s="76"/>
      <c r="F21" s="63"/>
      <c r="G21" s="63"/>
      <c r="H21" s="63"/>
      <c r="I21" s="70"/>
      <c r="J21" s="70"/>
      <c r="K21" s="79"/>
      <c r="L21" s="70"/>
      <c r="M21" s="70"/>
      <c r="N21" s="79"/>
      <c r="O21" s="70"/>
      <c r="P21" s="70"/>
      <c r="Q21" s="80"/>
      <c r="R21" s="32"/>
      <c r="S21" s="32"/>
    </row>
    <row r="22" spans="1:19" s="1" customFormat="1" ht="26.25" customHeight="1" hidden="1">
      <c r="A22" s="7"/>
      <c r="B22" s="74"/>
      <c r="C22" s="63"/>
      <c r="D22" s="63"/>
      <c r="E22" s="63"/>
      <c r="F22" s="63"/>
      <c r="G22" s="63"/>
      <c r="H22" s="63"/>
      <c r="I22" s="70"/>
      <c r="J22" s="70"/>
      <c r="K22" s="71"/>
      <c r="L22" s="70"/>
      <c r="M22" s="70"/>
      <c r="N22" s="71"/>
      <c r="O22" s="70"/>
      <c r="P22" s="70"/>
      <c r="Q22" s="72"/>
      <c r="R22" s="32"/>
      <c r="S22" s="32"/>
    </row>
    <row r="23" spans="1:19" s="1" customFormat="1" ht="14.25" customHeight="1" hidden="1">
      <c r="A23" s="7"/>
      <c r="B23" s="81" t="s">
        <v>6</v>
      </c>
      <c r="C23" s="70"/>
      <c r="D23" s="63"/>
      <c r="E23" s="63"/>
      <c r="F23" s="63"/>
      <c r="G23" s="63"/>
      <c r="H23" s="63"/>
      <c r="I23" s="70"/>
      <c r="J23" s="70"/>
      <c r="K23" s="71"/>
      <c r="L23" s="70"/>
      <c r="M23" s="70"/>
      <c r="N23" s="71"/>
      <c r="O23" s="70"/>
      <c r="P23" s="70"/>
      <c r="Q23" s="72"/>
      <c r="R23" s="32"/>
      <c r="S23" s="32"/>
    </row>
    <row r="24" spans="1:19" s="1" customFormat="1" ht="12.75" customHeight="1" hidden="1">
      <c r="A24" s="7"/>
      <c r="B24" s="82" t="s">
        <v>5</v>
      </c>
      <c r="C24" s="70"/>
      <c r="D24" s="63"/>
      <c r="E24" s="63"/>
      <c r="F24" s="63"/>
      <c r="G24" s="63"/>
      <c r="H24" s="63"/>
      <c r="I24" s="83"/>
      <c r="J24" s="83"/>
      <c r="K24" s="71"/>
      <c r="L24" s="83"/>
      <c r="M24" s="83"/>
      <c r="N24" s="71"/>
      <c r="O24" s="83"/>
      <c r="P24" s="83"/>
      <c r="Q24" s="72"/>
      <c r="R24" s="32"/>
      <c r="S24" s="32"/>
    </row>
    <row r="25" spans="1:19" s="1" customFormat="1" ht="0.75" customHeight="1" hidden="1">
      <c r="A25" s="7"/>
      <c r="B25" s="82"/>
      <c r="C25" s="70"/>
      <c r="D25" s="63"/>
      <c r="E25" s="63"/>
      <c r="F25" s="63"/>
      <c r="G25" s="63"/>
      <c r="H25" s="63"/>
      <c r="I25" s="70"/>
      <c r="J25" s="70"/>
      <c r="K25" s="71"/>
      <c r="L25" s="70"/>
      <c r="M25" s="70"/>
      <c r="N25" s="71"/>
      <c r="O25" s="70"/>
      <c r="P25" s="70"/>
      <c r="Q25" s="72"/>
      <c r="R25" s="32"/>
      <c r="S25" s="32"/>
    </row>
    <row r="26" spans="2:19" s="1" customFormat="1" ht="0.75" customHeight="1" hidden="1">
      <c r="B26" s="84"/>
      <c r="C26" s="83"/>
      <c r="D26" s="83"/>
      <c r="E26" s="83"/>
      <c r="F26" s="83"/>
      <c r="G26" s="83"/>
      <c r="H26" s="83"/>
      <c r="I26" s="83"/>
      <c r="J26" s="83"/>
      <c r="K26" s="71"/>
      <c r="L26" s="83"/>
      <c r="M26" s="83"/>
      <c r="N26" s="71"/>
      <c r="O26" s="83"/>
      <c r="P26" s="83"/>
      <c r="Q26" s="72"/>
      <c r="R26" s="32"/>
      <c r="S26" s="32"/>
    </row>
    <row r="27" spans="2:19" s="1" customFormat="1" ht="12.75" customHeight="1" hidden="1">
      <c r="B27" s="84"/>
      <c r="C27" s="83"/>
      <c r="D27" s="83"/>
      <c r="E27" s="83"/>
      <c r="F27" s="83"/>
      <c r="G27" s="83"/>
      <c r="H27" s="83"/>
      <c r="I27" s="83"/>
      <c r="J27" s="83"/>
      <c r="K27" s="71"/>
      <c r="L27" s="83"/>
      <c r="M27" s="83"/>
      <c r="N27" s="71"/>
      <c r="O27" s="83"/>
      <c r="P27" s="83"/>
      <c r="Q27" s="72"/>
      <c r="R27" s="32"/>
      <c r="S27" s="32"/>
    </row>
    <row r="28" spans="2:19" s="1" customFormat="1" ht="12.75" customHeight="1" hidden="1">
      <c r="B28" s="85"/>
      <c r="C28" s="83"/>
      <c r="D28" s="83"/>
      <c r="E28" s="83"/>
      <c r="F28" s="83"/>
      <c r="G28" s="83"/>
      <c r="H28" s="83"/>
      <c r="I28" s="83"/>
      <c r="J28" s="83"/>
      <c r="K28" s="71"/>
      <c r="L28" s="83"/>
      <c r="M28" s="83"/>
      <c r="N28" s="71"/>
      <c r="O28" s="83"/>
      <c r="P28" s="83"/>
      <c r="Q28" s="72"/>
      <c r="R28" s="32"/>
      <c r="S28" s="32"/>
    </row>
    <row r="29" spans="2:19" s="1" customFormat="1" ht="12.75" customHeight="1" hidden="1">
      <c r="B29" s="85"/>
      <c r="C29" s="83"/>
      <c r="D29" s="83"/>
      <c r="E29" s="83"/>
      <c r="F29" s="83"/>
      <c r="G29" s="83"/>
      <c r="H29" s="83"/>
      <c r="I29" s="83"/>
      <c r="J29" s="83"/>
      <c r="K29" s="71"/>
      <c r="L29" s="83"/>
      <c r="M29" s="83"/>
      <c r="N29" s="71"/>
      <c r="O29" s="83"/>
      <c r="P29" s="83"/>
      <c r="Q29" s="72"/>
      <c r="R29" s="32"/>
      <c r="S29" s="32"/>
    </row>
    <row r="30" spans="2:19" s="1" customFormat="1" ht="12.75" customHeight="1" hidden="1">
      <c r="B30" s="84"/>
      <c r="C30" s="83"/>
      <c r="D30" s="83"/>
      <c r="E30" s="83"/>
      <c r="F30" s="83"/>
      <c r="G30" s="83"/>
      <c r="H30" s="83"/>
      <c r="I30" s="83"/>
      <c r="J30" s="83"/>
      <c r="K30" s="71"/>
      <c r="L30" s="83"/>
      <c r="M30" s="83"/>
      <c r="N30" s="71"/>
      <c r="O30" s="83"/>
      <c r="P30" s="83"/>
      <c r="Q30" s="72"/>
      <c r="R30" s="32"/>
      <c r="S30" s="32"/>
    </row>
    <row r="31" spans="1:19" s="1" customFormat="1" ht="0.75" customHeight="1" hidden="1">
      <c r="A31" s="7"/>
      <c r="B31" s="86"/>
      <c r="C31" s="70"/>
      <c r="D31" s="63"/>
      <c r="E31" s="63"/>
      <c r="F31" s="63"/>
      <c r="G31" s="63"/>
      <c r="H31" s="63"/>
      <c r="I31" s="70"/>
      <c r="J31" s="70"/>
      <c r="K31" s="71"/>
      <c r="L31" s="70"/>
      <c r="M31" s="70"/>
      <c r="N31" s="71"/>
      <c r="O31" s="70"/>
      <c r="P31" s="70"/>
      <c r="Q31" s="72"/>
      <c r="R31" s="32"/>
      <c r="S31" s="32"/>
    </row>
    <row r="32" spans="2:19" s="1" customFormat="1" ht="0.75" customHeight="1" hidden="1">
      <c r="B32" s="84"/>
      <c r="C32" s="83"/>
      <c r="D32" s="83"/>
      <c r="E32" s="83"/>
      <c r="F32" s="83"/>
      <c r="G32" s="83"/>
      <c r="H32" s="83"/>
      <c r="I32" s="83"/>
      <c r="J32" s="83"/>
      <c r="K32" s="71"/>
      <c r="L32" s="83"/>
      <c r="M32" s="83"/>
      <c r="N32" s="71"/>
      <c r="O32" s="83"/>
      <c r="P32" s="83"/>
      <c r="Q32" s="72"/>
      <c r="R32" s="32"/>
      <c r="S32" s="32"/>
    </row>
    <row r="33" spans="1:19" s="1" customFormat="1" ht="12.75" customHeight="1">
      <c r="A33" s="7"/>
      <c r="B33" s="74" t="s">
        <v>14</v>
      </c>
      <c r="C33" s="70"/>
      <c r="D33" s="63"/>
      <c r="E33" s="70"/>
      <c r="F33" s="70"/>
      <c r="G33" s="70"/>
      <c r="H33" s="63"/>
      <c r="I33" s="75">
        <f>J33+K33</f>
        <v>4618</v>
      </c>
      <c r="J33" s="70">
        <v>4618</v>
      </c>
      <c r="K33" s="71"/>
      <c r="L33" s="75">
        <f>M33+N33</f>
        <v>4618</v>
      </c>
      <c r="M33" s="70">
        <v>4618</v>
      </c>
      <c r="N33" s="71"/>
      <c r="O33" s="75">
        <f>P33+Q33</f>
        <v>4618</v>
      </c>
      <c r="P33" s="70">
        <v>4618</v>
      </c>
      <c r="Q33" s="72"/>
      <c r="R33" s="32"/>
      <c r="S33" s="32"/>
    </row>
    <row r="34" spans="1:19" s="1" customFormat="1" ht="31.5" customHeight="1" hidden="1">
      <c r="A34" s="7"/>
      <c r="B34" s="84"/>
      <c r="C34" s="70"/>
      <c r="D34" s="63"/>
      <c r="E34" s="63"/>
      <c r="F34" s="63"/>
      <c r="G34" s="63"/>
      <c r="H34" s="63"/>
      <c r="I34" s="75">
        <f>J34+K34</f>
        <v>0</v>
      </c>
      <c r="J34" s="70"/>
      <c r="K34" s="71"/>
      <c r="L34" s="75">
        <f>M34+N34</f>
        <v>0</v>
      </c>
      <c r="M34" s="70"/>
      <c r="N34" s="71"/>
      <c r="O34" s="75">
        <f>P34+Q34</f>
        <v>0</v>
      </c>
      <c r="P34" s="70"/>
      <c r="Q34" s="72"/>
      <c r="R34" s="32"/>
      <c r="S34" s="32"/>
    </row>
    <row r="35" spans="1:19" s="1" customFormat="1" ht="15" customHeight="1">
      <c r="A35" s="7"/>
      <c r="B35" s="85" t="s">
        <v>27</v>
      </c>
      <c r="C35" s="70"/>
      <c r="D35" s="63"/>
      <c r="E35" s="63"/>
      <c r="F35" s="63"/>
      <c r="G35" s="63"/>
      <c r="H35" s="63"/>
      <c r="I35" s="75">
        <f>J35+K35</f>
        <v>6720</v>
      </c>
      <c r="J35" s="70">
        <v>6720</v>
      </c>
      <c r="K35" s="71"/>
      <c r="L35" s="75">
        <f>M35+N35</f>
        <v>6720</v>
      </c>
      <c r="M35" s="70">
        <v>6720</v>
      </c>
      <c r="N35" s="71"/>
      <c r="O35" s="75">
        <f>P35+Q35</f>
        <v>6720</v>
      </c>
      <c r="P35" s="70">
        <v>6720</v>
      </c>
      <c r="Q35" s="72"/>
      <c r="R35" s="32"/>
      <c r="S35" s="32"/>
    </row>
    <row r="36" spans="1:19" s="1" customFormat="1" ht="15.75" customHeight="1">
      <c r="A36" s="6"/>
      <c r="B36" s="74" t="s">
        <v>15</v>
      </c>
      <c r="C36" s="83"/>
      <c r="D36" s="83"/>
      <c r="E36" s="83"/>
      <c r="F36" s="83"/>
      <c r="G36" s="83"/>
      <c r="H36" s="83"/>
      <c r="I36" s="75">
        <f>J36+K36</f>
        <v>1465</v>
      </c>
      <c r="J36" s="83">
        <v>1465</v>
      </c>
      <c r="K36" s="71"/>
      <c r="L36" s="75">
        <f>M36+N36</f>
        <v>1465</v>
      </c>
      <c r="M36" s="83">
        <v>1465</v>
      </c>
      <c r="N36" s="71"/>
      <c r="O36" s="75">
        <f>P36+Q36</f>
        <v>1465</v>
      </c>
      <c r="P36" s="83">
        <v>1465</v>
      </c>
      <c r="Q36" s="72"/>
      <c r="R36" s="32"/>
      <c r="S36" s="32"/>
    </row>
    <row r="37" spans="1:19" s="1" customFormat="1" ht="14.25" customHeight="1" hidden="1">
      <c r="A37" s="7"/>
      <c r="B37" s="74"/>
      <c r="C37" s="70"/>
      <c r="D37" s="63"/>
      <c r="E37" s="63"/>
      <c r="F37" s="63"/>
      <c r="G37" s="63"/>
      <c r="H37" s="63"/>
      <c r="I37" s="70"/>
      <c r="J37" s="70"/>
      <c r="K37" s="71"/>
      <c r="L37" s="70"/>
      <c r="M37" s="70"/>
      <c r="N37" s="71"/>
      <c r="O37" s="70"/>
      <c r="P37" s="70"/>
      <c r="Q37" s="72"/>
      <c r="R37" s="32"/>
      <c r="S37" s="32"/>
    </row>
    <row r="38" spans="1:19" s="1" customFormat="1" ht="16.5" customHeight="1">
      <c r="A38" s="6"/>
      <c r="B38" s="87" t="s">
        <v>28</v>
      </c>
      <c r="C38" s="83"/>
      <c r="D38" s="83"/>
      <c r="E38" s="83"/>
      <c r="F38" s="83"/>
      <c r="G38" s="83"/>
      <c r="H38" s="83"/>
      <c r="I38" s="75">
        <f>J38+K38</f>
        <v>252</v>
      </c>
      <c r="J38" s="83">
        <v>252</v>
      </c>
      <c r="K38" s="71"/>
      <c r="L38" s="75">
        <f>M38+N38</f>
        <v>252</v>
      </c>
      <c r="M38" s="83">
        <v>252</v>
      </c>
      <c r="N38" s="71"/>
      <c r="O38" s="75">
        <f>P38+Q38</f>
        <v>252</v>
      </c>
      <c r="P38" s="83">
        <v>252</v>
      </c>
      <c r="Q38" s="72"/>
      <c r="R38" s="32"/>
      <c r="S38" s="32"/>
    </row>
    <row r="39" spans="1:19" s="1" customFormat="1" ht="24.75" customHeight="1">
      <c r="A39" s="7"/>
      <c r="B39" s="88" t="s">
        <v>39</v>
      </c>
      <c r="C39" s="70"/>
      <c r="D39" s="63"/>
      <c r="E39" s="63"/>
      <c r="F39" s="63"/>
      <c r="G39" s="63"/>
      <c r="H39" s="63"/>
      <c r="I39" s="75">
        <f>J39+K39</f>
        <v>2630423</v>
      </c>
      <c r="J39" s="70">
        <v>2630423</v>
      </c>
      <c r="K39" s="71"/>
      <c r="L39" s="75">
        <f>M39+N39</f>
        <v>2854009</v>
      </c>
      <c r="M39" s="70">
        <v>2854009</v>
      </c>
      <c r="N39" s="71"/>
      <c r="O39" s="75">
        <f>P39+Q39</f>
        <v>3050936</v>
      </c>
      <c r="P39" s="70">
        <v>3050936</v>
      </c>
      <c r="Q39" s="72"/>
      <c r="R39" s="32"/>
      <c r="S39" s="32"/>
    </row>
    <row r="40" spans="1:19" s="1" customFormat="1" ht="15.75" customHeight="1">
      <c r="A40" s="7"/>
      <c r="B40" s="85" t="s">
        <v>44</v>
      </c>
      <c r="C40" s="70"/>
      <c r="D40" s="63"/>
      <c r="E40" s="63"/>
      <c r="F40" s="63"/>
      <c r="G40" s="63"/>
      <c r="H40" s="63"/>
      <c r="I40" s="75">
        <f>J40+K40</f>
        <v>78</v>
      </c>
      <c r="J40" s="70">
        <v>78</v>
      </c>
      <c r="K40" s="71"/>
      <c r="L40" s="75">
        <f>M40+N40</f>
        <v>78</v>
      </c>
      <c r="M40" s="70">
        <v>78</v>
      </c>
      <c r="N40" s="71"/>
      <c r="O40" s="75">
        <f>P40+Q40</f>
        <v>78</v>
      </c>
      <c r="P40" s="70">
        <v>78</v>
      </c>
      <c r="Q40" s="72"/>
      <c r="R40" s="32"/>
      <c r="S40" s="32"/>
    </row>
    <row r="41" spans="1:19" s="1" customFormat="1" ht="14.25" customHeight="1">
      <c r="A41" s="7"/>
      <c r="B41" s="85" t="s">
        <v>30</v>
      </c>
      <c r="C41" s="70"/>
      <c r="D41" s="63"/>
      <c r="E41" s="63"/>
      <c r="F41" s="63"/>
      <c r="G41" s="63"/>
      <c r="H41" s="63"/>
      <c r="I41" s="75">
        <f>J41+K41</f>
        <v>15</v>
      </c>
      <c r="J41" s="70">
        <v>15</v>
      </c>
      <c r="K41" s="71"/>
      <c r="L41" s="75">
        <f>M41+N41</f>
        <v>15</v>
      </c>
      <c r="M41" s="70">
        <v>15</v>
      </c>
      <c r="N41" s="71"/>
      <c r="O41" s="75">
        <f>P41+Q41</f>
        <v>15</v>
      </c>
      <c r="P41" s="70">
        <v>15</v>
      </c>
      <c r="Q41" s="72"/>
      <c r="R41" s="32"/>
      <c r="S41" s="32"/>
    </row>
    <row r="42" spans="1:19" s="1" customFormat="1" ht="0.75" customHeight="1" hidden="1">
      <c r="A42" s="7"/>
      <c r="B42" s="74"/>
      <c r="C42" s="70"/>
      <c r="D42" s="63"/>
      <c r="E42" s="63"/>
      <c r="F42" s="63"/>
      <c r="G42" s="63"/>
      <c r="H42" s="63"/>
      <c r="I42" s="70"/>
      <c r="J42" s="70"/>
      <c r="K42" s="71"/>
      <c r="L42" s="70"/>
      <c r="M42" s="70"/>
      <c r="N42" s="71"/>
      <c r="O42" s="70"/>
      <c r="P42" s="70"/>
      <c r="Q42" s="72"/>
      <c r="R42" s="32"/>
      <c r="S42" s="32"/>
    </row>
    <row r="43" spans="1:19" s="1" customFormat="1" ht="15" customHeight="1">
      <c r="A43" s="7"/>
      <c r="B43" s="73" t="s">
        <v>16</v>
      </c>
      <c r="C43" s="70"/>
      <c r="D43" s="63"/>
      <c r="E43" s="70"/>
      <c r="F43" s="70"/>
      <c r="G43" s="70"/>
      <c r="H43" s="63"/>
      <c r="I43" s="70"/>
      <c r="J43" s="70"/>
      <c r="K43" s="71"/>
      <c r="L43" s="70"/>
      <c r="M43" s="70"/>
      <c r="N43" s="71"/>
      <c r="O43" s="70"/>
      <c r="P43" s="70"/>
      <c r="Q43" s="72"/>
      <c r="R43" s="32"/>
      <c r="S43" s="32"/>
    </row>
    <row r="44" spans="1:19" s="1" customFormat="1" ht="15" customHeight="1">
      <c r="A44" s="6"/>
      <c r="B44" s="87" t="s">
        <v>38</v>
      </c>
      <c r="C44" s="83"/>
      <c r="D44" s="83"/>
      <c r="E44" s="83"/>
      <c r="F44" s="83"/>
      <c r="G44" s="83"/>
      <c r="H44" s="83"/>
      <c r="I44" s="75">
        <f>J44+K44</f>
        <v>41</v>
      </c>
      <c r="J44" s="83">
        <v>41</v>
      </c>
      <c r="K44" s="71"/>
      <c r="L44" s="75">
        <f>M44+N44</f>
        <v>41</v>
      </c>
      <c r="M44" s="83">
        <v>41</v>
      </c>
      <c r="N44" s="71"/>
      <c r="O44" s="75">
        <f>P44+Q44</f>
        <v>41</v>
      </c>
      <c r="P44" s="83">
        <v>41</v>
      </c>
      <c r="Q44" s="72"/>
      <c r="R44" s="32"/>
      <c r="S44" s="32"/>
    </row>
    <row r="45" spans="1:19" s="1" customFormat="1" ht="15.75" customHeight="1">
      <c r="A45" s="6"/>
      <c r="B45" s="87" t="s">
        <v>32</v>
      </c>
      <c r="C45" s="83"/>
      <c r="D45" s="83"/>
      <c r="E45" s="83"/>
      <c r="F45" s="83"/>
      <c r="G45" s="83"/>
      <c r="H45" s="83"/>
      <c r="I45" s="75">
        <f>J45+K45</f>
        <v>169</v>
      </c>
      <c r="J45" s="83">
        <v>169</v>
      </c>
      <c r="K45" s="71"/>
      <c r="L45" s="75">
        <f>M45+N45</f>
        <v>169</v>
      </c>
      <c r="M45" s="83">
        <v>169</v>
      </c>
      <c r="N45" s="71"/>
      <c r="O45" s="75">
        <f>P45+Q45</f>
        <v>169</v>
      </c>
      <c r="P45" s="83">
        <v>169</v>
      </c>
      <c r="Q45" s="72"/>
      <c r="R45" s="32"/>
      <c r="S45" s="32"/>
    </row>
    <row r="46" spans="1:19" s="1" customFormat="1" ht="15.75" customHeight="1">
      <c r="A46" s="6"/>
      <c r="B46" s="87" t="s">
        <v>33</v>
      </c>
      <c r="C46" s="83"/>
      <c r="D46" s="83"/>
      <c r="E46" s="83"/>
      <c r="F46" s="83"/>
      <c r="G46" s="83"/>
      <c r="H46" s="83"/>
      <c r="I46" s="75">
        <f>J46+K46</f>
        <v>100</v>
      </c>
      <c r="J46" s="83">
        <v>100</v>
      </c>
      <c r="K46" s="71"/>
      <c r="L46" s="75">
        <f>M46+N46</f>
        <v>100</v>
      </c>
      <c r="M46" s="83">
        <v>100</v>
      </c>
      <c r="N46" s="71"/>
      <c r="O46" s="75">
        <f>P46+Q46</f>
        <v>100</v>
      </c>
      <c r="P46" s="83">
        <v>100</v>
      </c>
      <c r="Q46" s="72"/>
      <c r="R46" s="32"/>
      <c r="S46" s="32"/>
    </row>
    <row r="47" spans="1:19" s="1" customFormat="1" ht="14.25" customHeight="1">
      <c r="A47" s="6"/>
      <c r="B47" s="87" t="s">
        <v>34</v>
      </c>
      <c r="C47" s="83"/>
      <c r="D47" s="83"/>
      <c r="E47" s="83"/>
      <c r="F47" s="83"/>
      <c r="G47" s="83"/>
      <c r="H47" s="83"/>
      <c r="I47" s="83"/>
      <c r="J47" s="83"/>
      <c r="K47" s="71"/>
      <c r="L47" s="83"/>
      <c r="M47" s="83"/>
      <c r="N47" s="71"/>
      <c r="O47" s="83"/>
      <c r="P47" s="83"/>
      <c r="Q47" s="72"/>
      <c r="R47" s="32"/>
      <c r="S47" s="32"/>
    </row>
    <row r="48" spans="1:19" s="1" customFormat="1" ht="15.75" customHeight="1" hidden="1">
      <c r="A48" s="6"/>
      <c r="B48" s="87"/>
      <c r="C48" s="83"/>
      <c r="D48" s="83"/>
      <c r="E48" s="83"/>
      <c r="F48" s="83"/>
      <c r="G48" s="83"/>
      <c r="H48" s="83"/>
      <c r="I48" s="83"/>
      <c r="J48" s="83"/>
      <c r="K48" s="71"/>
      <c r="L48" s="75">
        <f aca="true" t="shared" si="0" ref="L48:L53">M48+N48</f>
        <v>0</v>
      </c>
      <c r="M48" s="83"/>
      <c r="N48" s="71"/>
      <c r="O48" s="75">
        <f aca="true" t="shared" si="1" ref="O48:O53">P48+Q48</f>
        <v>0</v>
      </c>
      <c r="P48" s="83"/>
      <c r="Q48" s="72"/>
      <c r="R48" s="32"/>
      <c r="S48" s="32"/>
    </row>
    <row r="49" spans="1:19" s="1" customFormat="1" ht="15.75" customHeight="1" hidden="1">
      <c r="A49" s="6"/>
      <c r="B49" s="87"/>
      <c r="C49" s="83"/>
      <c r="D49" s="83"/>
      <c r="E49" s="83"/>
      <c r="F49" s="83"/>
      <c r="G49" s="83"/>
      <c r="H49" s="83"/>
      <c r="I49" s="83"/>
      <c r="J49" s="83"/>
      <c r="K49" s="71"/>
      <c r="L49" s="75">
        <f t="shared" si="0"/>
        <v>0</v>
      </c>
      <c r="M49" s="83"/>
      <c r="N49" s="71"/>
      <c r="O49" s="75">
        <f t="shared" si="1"/>
        <v>0</v>
      </c>
      <c r="P49" s="83"/>
      <c r="Q49" s="72"/>
      <c r="R49" s="32"/>
      <c r="S49" s="32"/>
    </row>
    <row r="50" spans="1:19" s="1" customFormat="1" ht="15.75" customHeight="1" hidden="1">
      <c r="A50" s="6"/>
      <c r="B50" s="87"/>
      <c r="C50" s="83"/>
      <c r="D50" s="83"/>
      <c r="E50" s="83"/>
      <c r="F50" s="83"/>
      <c r="G50" s="83"/>
      <c r="H50" s="83"/>
      <c r="I50" s="83"/>
      <c r="J50" s="83"/>
      <c r="K50" s="71"/>
      <c r="L50" s="75">
        <f t="shared" si="0"/>
        <v>0</v>
      </c>
      <c r="M50" s="83"/>
      <c r="N50" s="71"/>
      <c r="O50" s="75">
        <f t="shared" si="1"/>
        <v>0</v>
      </c>
      <c r="P50" s="83"/>
      <c r="Q50" s="72"/>
      <c r="R50" s="32"/>
      <c r="S50" s="32"/>
    </row>
    <row r="51" spans="1:36" s="26" customFormat="1" ht="39.75" customHeight="1">
      <c r="A51" s="27"/>
      <c r="B51" s="65" t="s">
        <v>37</v>
      </c>
      <c r="C51" s="89"/>
      <c r="D51" s="89"/>
      <c r="E51" s="90"/>
      <c r="F51" s="90"/>
      <c r="G51" s="90"/>
      <c r="H51" s="90"/>
      <c r="I51" s="66">
        <f>J51+K51</f>
        <v>933330</v>
      </c>
      <c r="J51" s="91">
        <v>933330</v>
      </c>
      <c r="K51" s="92"/>
      <c r="L51" s="66">
        <f t="shared" si="0"/>
        <v>1012663</v>
      </c>
      <c r="M51" s="91">
        <v>1012663</v>
      </c>
      <c r="N51" s="92"/>
      <c r="O51" s="66">
        <f t="shared" si="1"/>
        <v>1082537</v>
      </c>
      <c r="P51" s="91">
        <v>1082537</v>
      </c>
      <c r="Q51" s="93"/>
      <c r="R51" s="94"/>
      <c r="S51" s="94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s="1" customFormat="1" ht="0.75" customHeight="1" hidden="1">
      <c r="A52" s="6"/>
      <c r="B52" s="74"/>
      <c r="C52" s="83"/>
      <c r="D52" s="83"/>
      <c r="E52" s="95"/>
      <c r="F52" s="95"/>
      <c r="G52" s="95"/>
      <c r="H52" s="95"/>
      <c r="I52" s="95"/>
      <c r="J52" s="95"/>
      <c r="K52" s="96"/>
      <c r="L52" s="75">
        <f t="shared" si="0"/>
        <v>0</v>
      </c>
      <c r="M52" s="95"/>
      <c r="N52" s="96"/>
      <c r="O52" s="75">
        <f t="shared" si="1"/>
        <v>0</v>
      </c>
      <c r="P52" s="95"/>
      <c r="Q52" s="97"/>
      <c r="R52" s="98"/>
      <c r="S52" s="9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19" s="1" customFormat="1" ht="0.75" customHeight="1" hidden="1">
      <c r="B53" s="84"/>
      <c r="C53" s="83"/>
      <c r="D53" s="83"/>
      <c r="E53" s="83"/>
      <c r="F53" s="83"/>
      <c r="G53" s="83"/>
      <c r="H53" s="83"/>
      <c r="I53" s="83"/>
      <c r="J53" s="83"/>
      <c r="K53" s="71"/>
      <c r="L53" s="75">
        <f t="shared" si="0"/>
        <v>0</v>
      </c>
      <c r="M53" s="83"/>
      <c r="N53" s="71"/>
      <c r="O53" s="75">
        <f t="shared" si="1"/>
        <v>0</v>
      </c>
      <c r="P53" s="83"/>
      <c r="Q53" s="72"/>
      <c r="R53" s="32"/>
      <c r="S53" s="32"/>
    </row>
    <row r="54" spans="1:19" s="1" customFormat="1" ht="15.75" customHeight="1">
      <c r="A54" s="7"/>
      <c r="B54" s="69" t="s">
        <v>10</v>
      </c>
      <c r="C54" s="70"/>
      <c r="D54" s="63"/>
      <c r="E54" s="70"/>
      <c r="F54" s="70"/>
      <c r="G54" s="70"/>
      <c r="H54" s="63"/>
      <c r="I54" s="75"/>
      <c r="J54" s="70"/>
      <c r="K54" s="71"/>
      <c r="L54" s="75"/>
      <c r="M54" s="70"/>
      <c r="N54" s="71"/>
      <c r="O54" s="75"/>
      <c r="P54" s="70"/>
      <c r="Q54" s="72"/>
      <c r="R54" s="32"/>
      <c r="S54" s="32"/>
    </row>
    <row r="55" spans="2:19" s="1" customFormat="1" ht="12.75">
      <c r="B55" s="69" t="s">
        <v>11</v>
      </c>
      <c r="C55" s="83"/>
      <c r="D55" s="83"/>
      <c r="E55" s="83"/>
      <c r="F55" s="83"/>
      <c r="G55" s="83"/>
      <c r="H55" s="83"/>
      <c r="I55" s="83"/>
      <c r="J55" s="83"/>
      <c r="K55" s="71"/>
      <c r="L55" s="75"/>
      <c r="M55" s="83"/>
      <c r="N55" s="71"/>
      <c r="O55" s="75"/>
      <c r="P55" s="83"/>
      <c r="Q55" s="72"/>
      <c r="R55" s="32"/>
      <c r="S55" s="32"/>
    </row>
    <row r="56" spans="1:19" s="1" customFormat="1" ht="18" customHeight="1">
      <c r="A56" s="6"/>
      <c r="B56" s="74" t="s">
        <v>12</v>
      </c>
      <c r="C56" s="83"/>
      <c r="D56" s="83"/>
      <c r="E56" s="83"/>
      <c r="F56" s="83"/>
      <c r="G56" s="83"/>
      <c r="H56" s="83"/>
      <c r="I56" s="75">
        <f>J56+K56</f>
        <v>29</v>
      </c>
      <c r="J56" s="83">
        <v>29</v>
      </c>
      <c r="K56" s="71"/>
      <c r="L56" s="75">
        <f>M56+N56</f>
        <v>29</v>
      </c>
      <c r="M56" s="83">
        <v>29</v>
      </c>
      <c r="N56" s="71"/>
      <c r="O56" s="75">
        <f>P56+Q56</f>
        <v>29</v>
      </c>
      <c r="P56" s="83">
        <v>29</v>
      </c>
      <c r="Q56" s="72"/>
      <c r="R56" s="32"/>
      <c r="S56" s="32"/>
    </row>
    <row r="57" spans="1:19" s="1" customFormat="1" ht="12.75">
      <c r="A57" s="6"/>
      <c r="B57" s="99" t="s">
        <v>13</v>
      </c>
      <c r="C57" s="83"/>
      <c r="D57" s="83"/>
      <c r="E57" s="83"/>
      <c r="F57" s="83"/>
      <c r="G57" s="83"/>
      <c r="H57" s="83"/>
      <c r="I57" s="83"/>
      <c r="J57" s="83"/>
      <c r="K57" s="71"/>
      <c r="L57" s="83"/>
      <c r="M57" s="83"/>
      <c r="N57" s="71"/>
      <c r="O57" s="83"/>
      <c r="P57" s="83"/>
      <c r="Q57" s="72"/>
      <c r="R57" s="32"/>
      <c r="S57" s="32"/>
    </row>
    <row r="58" spans="1:19" s="1" customFormat="1" ht="12.75" customHeight="1">
      <c r="A58" s="6"/>
      <c r="B58" s="82" t="s">
        <v>17</v>
      </c>
      <c r="C58" s="83"/>
      <c r="D58" s="83"/>
      <c r="E58" s="83"/>
      <c r="F58" s="83"/>
      <c r="G58" s="83"/>
      <c r="H58" s="83"/>
      <c r="I58" s="75">
        <f aca="true" t="shared" si="2" ref="I58:I63">J58+K58</f>
        <v>250</v>
      </c>
      <c r="J58" s="83">
        <v>250</v>
      </c>
      <c r="K58" s="71"/>
      <c r="L58" s="75">
        <f aca="true" t="shared" si="3" ref="L58:L63">M58+N58</f>
        <v>250</v>
      </c>
      <c r="M58" s="83">
        <v>250</v>
      </c>
      <c r="N58" s="71"/>
      <c r="O58" s="75">
        <f aca="true" t="shared" si="4" ref="O58:O63">P58+Q58</f>
        <v>250</v>
      </c>
      <c r="P58" s="83">
        <v>250</v>
      </c>
      <c r="Q58" s="72"/>
      <c r="R58" s="32"/>
      <c r="S58" s="32"/>
    </row>
    <row r="59" spans="2:19" s="1" customFormat="1" ht="12.75" customHeight="1">
      <c r="B59" s="100" t="s">
        <v>35</v>
      </c>
      <c r="C59" s="83"/>
      <c r="D59" s="83"/>
      <c r="E59" s="83"/>
      <c r="F59" s="83"/>
      <c r="G59" s="83"/>
      <c r="H59" s="83"/>
      <c r="I59" s="75">
        <f t="shared" si="2"/>
        <v>120</v>
      </c>
      <c r="J59" s="83">
        <v>120</v>
      </c>
      <c r="K59" s="71"/>
      <c r="L59" s="75">
        <f t="shared" si="3"/>
        <v>120</v>
      </c>
      <c r="M59" s="83">
        <v>120</v>
      </c>
      <c r="N59" s="71"/>
      <c r="O59" s="75">
        <f t="shared" si="4"/>
        <v>120</v>
      </c>
      <c r="P59" s="83">
        <v>120</v>
      </c>
      <c r="Q59" s="72"/>
      <c r="R59" s="32"/>
      <c r="S59" s="32"/>
    </row>
    <row r="60" spans="1:19" s="1" customFormat="1" ht="25.5" customHeight="1">
      <c r="A60" s="6"/>
      <c r="B60" s="88" t="s">
        <v>42</v>
      </c>
      <c r="C60" s="83"/>
      <c r="D60" s="83"/>
      <c r="E60" s="83"/>
      <c r="F60" s="83"/>
      <c r="G60" s="83"/>
      <c r="H60" s="83"/>
      <c r="I60" s="75">
        <f t="shared" si="2"/>
        <v>296</v>
      </c>
      <c r="J60" s="83">
        <v>296</v>
      </c>
      <c r="K60" s="71"/>
      <c r="L60" s="75">
        <f t="shared" si="3"/>
        <v>300</v>
      </c>
      <c r="M60" s="83">
        <v>300</v>
      </c>
      <c r="N60" s="71"/>
      <c r="O60" s="75">
        <f t="shared" si="4"/>
        <v>300</v>
      </c>
      <c r="P60" s="83">
        <v>300</v>
      </c>
      <c r="Q60" s="72"/>
      <c r="R60" s="32"/>
      <c r="S60" s="32"/>
    </row>
    <row r="61" spans="1:19" s="1" customFormat="1" ht="15" customHeight="1">
      <c r="A61" s="6"/>
      <c r="B61" s="88" t="s">
        <v>41</v>
      </c>
      <c r="C61" s="83"/>
      <c r="D61" s="83"/>
      <c r="E61" s="83"/>
      <c r="F61" s="83"/>
      <c r="G61" s="83"/>
      <c r="H61" s="83"/>
      <c r="I61" s="75">
        <f t="shared" si="2"/>
        <v>1</v>
      </c>
      <c r="J61" s="83">
        <v>1</v>
      </c>
      <c r="K61" s="71"/>
      <c r="L61" s="75">
        <f t="shared" si="3"/>
        <v>1</v>
      </c>
      <c r="M61" s="83">
        <v>1</v>
      </c>
      <c r="N61" s="71"/>
      <c r="O61" s="75">
        <f t="shared" si="4"/>
        <v>1</v>
      </c>
      <c r="P61" s="83">
        <v>1</v>
      </c>
      <c r="Q61" s="72"/>
      <c r="R61" s="32"/>
      <c r="S61" s="32"/>
    </row>
    <row r="62" spans="1:19" s="1" customFormat="1" ht="15.75" customHeight="1">
      <c r="A62" s="6"/>
      <c r="B62" s="88" t="s">
        <v>40</v>
      </c>
      <c r="C62" s="83"/>
      <c r="D62" s="83"/>
      <c r="E62" s="83"/>
      <c r="F62" s="83"/>
      <c r="G62" s="83"/>
      <c r="H62" s="83"/>
      <c r="I62" s="75">
        <f t="shared" si="2"/>
        <v>3298</v>
      </c>
      <c r="J62" s="83">
        <v>3298</v>
      </c>
      <c r="K62" s="71"/>
      <c r="L62" s="75">
        <f t="shared" si="3"/>
        <v>3298</v>
      </c>
      <c r="M62" s="83">
        <v>3298</v>
      </c>
      <c r="N62" s="71"/>
      <c r="O62" s="75">
        <f t="shared" si="4"/>
        <v>3298</v>
      </c>
      <c r="P62" s="83">
        <v>3298</v>
      </c>
      <c r="Q62" s="72"/>
      <c r="R62" s="32"/>
      <c r="S62" s="32"/>
    </row>
    <row r="63" spans="1:19" s="1" customFormat="1" ht="14.25" customHeight="1">
      <c r="A63" s="6"/>
      <c r="B63" s="88" t="s">
        <v>19</v>
      </c>
      <c r="C63" s="83"/>
      <c r="D63" s="83"/>
      <c r="E63" s="83"/>
      <c r="F63" s="83"/>
      <c r="G63" s="83"/>
      <c r="H63" s="83"/>
      <c r="I63" s="75">
        <f t="shared" si="2"/>
        <v>16</v>
      </c>
      <c r="J63" s="83">
        <v>16</v>
      </c>
      <c r="K63" s="71"/>
      <c r="L63" s="75">
        <f t="shared" si="3"/>
        <v>16</v>
      </c>
      <c r="M63" s="83">
        <v>16</v>
      </c>
      <c r="N63" s="71"/>
      <c r="O63" s="75">
        <f t="shared" si="4"/>
        <v>16</v>
      </c>
      <c r="P63" s="83">
        <v>16</v>
      </c>
      <c r="Q63" s="72"/>
      <c r="R63" s="32"/>
      <c r="S63" s="32"/>
    </row>
    <row r="64" spans="1:19" s="1" customFormat="1" ht="15.75" customHeight="1">
      <c r="A64" s="6"/>
      <c r="B64" s="101" t="s">
        <v>16</v>
      </c>
      <c r="C64" s="83"/>
      <c r="D64" s="83"/>
      <c r="E64" s="83"/>
      <c r="F64" s="83"/>
      <c r="G64" s="83"/>
      <c r="H64" s="83"/>
      <c r="I64" s="83"/>
      <c r="J64" s="83"/>
      <c r="K64" s="71"/>
      <c r="L64" s="83"/>
      <c r="M64" s="83"/>
      <c r="N64" s="71"/>
      <c r="O64" s="83"/>
      <c r="P64" s="83"/>
      <c r="Q64" s="72"/>
      <c r="R64" s="32"/>
      <c r="S64" s="32"/>
    </row>
    <row r="65" spans="2:19" s="1" customFormat="1" ht="14.25" customHeight="1">
      <c r="B65" s="85" t="s">
        <v>18</v>
      </c>
      <c r="C65" s="83"/>
      <c r="D65" s="83"/>
      <c r="E65" s="83"/>
      <c r="F65" s="83"/>
      <c r="G65" s="83"/>
      <c r="H65" s="83"/>
      <c r="I65" s="75">
        <f>J65+K65</f>
        <v>66</v>
      </c>
      <c r="J65" s="83">
        <v>66</v>
      </c>
      <c r="K65" s="71"/>
      <c r="L65" s="75">
        <f>M65+N65</f>
        <v>100</v>
      </c>
      <c r="M65" s="83">
        <v>100</v>
      </c>
      <c r="N65" s="71"/>
      <c r="O65" s="75">
        <f>P65+Q65</f>
        <v>100</v>
      </c>
      <c r="P65" s="83">
        <v>100</v>
      </c>
      <c r="Q65" s="72"/>
      <c r="R65" s="32"/>
      <c r="S65" s="32"/>
    </row>
    <row r="66" spans="2:19" s="1" customFormat="1" ht="14.25" customHeight="1" thickBot="1">
      <c r="B66" s="102" t="s">
        <v>36</v>
      </c>
      <c r="C66" s="103"/>
      <c r="D66" s="103"/>
      <c r="E66" s="103"/>
      <c r="F66" s="103"/>
      <c r="G66" s="103"/>
      <c r="H66" s="103"/>
      <c r="I66" s="104">
        <f>J66+K66</f>
        <v>13</v>
      </c>
      <c r="J66" s="103">
        <v>13</v>
      </c>
      <c r="K66" s="105"/>
      <c r="L66" s="104">
        <f>M66+N66</f>
        <v>13</v>
      </c>
      <c r="M66" s="103">
        <v>13</v>
      </c>
      <c r="N66" s="105"/>
      <c r="O66" s="104">
        <f>P66+Q66</f>
        <v>13</v>
      </c>
      <c r="P66" s="103">
        <v>13</v>
      </c>
      <c r="Q66" s="106"/>
      <c r="R66" s="32"/>
      <c r="S66" s="32"/>
    </row>
    <row r="67" spans="2:19" s="6" customFormat="1" ht="30" customHeight="1">
      <c r="B67" s="197" t="s">
        <v>56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9" t="s">
        <v>57</v>
      </c>
      <c r="N67" s="198"/>
      <c r="O67" s="107"/>
      <c r="P67" s="107"/>
      <c r="Q67" s="107"/>
      <c r="R67" s="107"/>
      <c r="S67" s="107"/>
    </row>
    <row r="68" spans="2:19" s="6" customFormat="1" ht="18.75" customHeight="1">
      <c r="B68" s="200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8"/>
      <c r="P68" s="8"/>
      <c r="Q68" s="8"/>
      <c r="S68" s="8"/>
    </row>
    <row r="69" spans="2:19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8"/>
      <c r="P69" s="8"/>
      <c r="Q69" s="8"/>
      <c r="S69" s="8"/>
    </row>
    <row r="70" spans="2:19" s="6" customFormat="1" ht="15.75" customHeight="1">
      <c r="B70" s="203"/>
      <c r="C70" s="201"/>
      <c r="D70" s="202"/>
      <c r="E70" s="201"/>
      <c r="F70" s="201"/>
      <c r="G70" s="201"/>
      <c r="H70" s="201"/>
      <c r="I70" s="201"/>
      <c r="J70" s="202"/>
      <c r="K70" s="201"/>
      <c r="L70" s="201"/>
      <c r="M70" s="202"/>
      <c r="N70" s="201"/>
      <c r="O70" s="8"/>
      <c r="P70" s="8"/>
      <c r="Q70" s="8"/>
      <c r="S70" s="8"/>
    </row>
    <row r="71" spans="2:19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P71" s="8"/>
      <c r="Q71" s="8"/>
      <c r="S71" s="8"/>
    </row>
    <row r="72" spans="2:19" s="6" customFormat="1" ht="15.7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P72" s="8"/>
      <c r="Q72" s="8"/>
      <c r="S72" s="8"/>
    </row>
    <row r="73" spans="2:19" s="6" customFormat="1" ht="22.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39.7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2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8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22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31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22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37.5" customHeight="1">
      <c r="B80" s="16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24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22.5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39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9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N88" s="8"/>
      <c r="O88" s="8"/>
      <c r="P88" s="8"/>
      <c r="Q88" s="8"/>
      <c r="S88" s="8"/>
    </row>
    <row r="89" spans="2:16" s="6" customFormat="1" ht="22.5" customHeight="1">
      <c r="B89" s="15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22.5" customHeight="1">
      <c r="B90" s="16"/>
      <c r="C90" s="8"/>
      <c r="E90" s="8"/>
      <c r="F90" s="8"/>
      <c r="G90" s="8"/>
      <c r="H90" s="8"/>
      <c r="I90" s="8"/>
      <c r="K90" s="8"/>
      <c r="L90" s="8"/>
      <c r="M90" s="8"/>
      <c r="N90" s="8"/>
      <c r="O90" s="8"/>
      <c r="P90" s="8"/>
    </row>
    <row r="91" spans="2:16" s="6" customFormat="1" ht="12.75" customHeight="1">
      <c r="B91" s="17"/>
      <c r="C91" s="18"/>
      <c r="D91" s="19"/>
      <c r="E91" s="20"/>
      <c r="F91" s="18"/>
      <c r="G91" s="18"/>
      <c r="H91" s="18"/>
      <c r="I91" s="18"/>
      <c r="J91" s="19"/>
      <c r="K91" s="21"/>
      <c r="L91" s="21"/>
      <c r="M91" s="21"/>
      <c r="N91" s="20"/>
      <c r="O91" s="20"/>
      <c r="P91" s="18"/>
    </row>
    <row r="92" spans="2:3" s="6" customFormat="1" ht="15">
      <c r="B92" s="5"/>
      <c r="C92" s="8"/>
    </row>
    <row r="93" spans="2:9" s="6" customFormat="1" ht="14.25" customHeight="1">
      <c r="B93" s="4"/>
      <c r="C93" s="8"/>
      <c r="E93" s="8"/>
      <c r="F93" s="8"/>
      <c r="G93" s="8"/>
      <c r="H93" s="8"/>
      <c r="I93" s="8"/>
    </row>
    <row r="94" spans="2:12" s="11" customFormat="1" ht="15.75">
      <c r="B94" s="12"/>
      <c r="C94" s="13"/>
      <c r="L94" s="14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3:9" s="6" customFormat="1" ht="12.75">
      <c r="C97" s="8"/>
      <c r="E97" s="8"/>
      <c r="F97" s="8"/>
      <c r="G97" s="8"/>
      <c r="H97" s="8"/>
      <c r="I97" s="8"/>
    </row>
    <row r="98" spans="2:3" s="6" customFormat="1" ht="15">
      <c r="B98" s="2"/>
      <c r="C98" s="8"/>
    </row>
    <row r="99" spans="2:3" s="6" customFormat="1" ht="27.75" customHeight="1">
      <c r="B99" s="3"/>
      <c r="C99" s="8"/>
    </row>
    <row r="100" spans="2:3" s="6" customFormat="1" ht="27.75" customHeight="1">
      <c r="B100" s="3"/>
      <c r="C100" s="8"/>
    </row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pans="12:14" s="1" customFormat="1" ht="12.75">
      <c r="L112" s="6"/>
      <c r="M112" s="6"/>
      <c r="N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s="1" customFormat="1" ht="12.75">
      <c r="L159" s="6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  <row r="424" ht="12.75">
      <c r="L424" s="22"/>
    </row>
  </sheetData>
  <mergeCells count="18">
    <mergeCell ref="N1:Q1"/>
    <mergeCell ref="B7:B10"/>
    <mergeCell ref="C7:C10"/>
    <mergeCell ref="I7:K7"/>
    <mergeCell ref="N2:S2"/>
    <mergeCell ref="P9:Q9"/>
    <mergeCell ref="E9:F9"/>
    <mergeCell ref="G9:H9"/>
    <mergeCell ref="L7:N7"/>
    <mergeCell ref="O7:Q7"/>
    <mergeCell ref="B5:Q5"/>
    <mergeCell ref="A9:A10"/>
    <mergeCell ref="D9:D10"/>
    <mergeCell ref="O9:O10"/>
    <mergeCell ref="J9:K9"/>
    <mergeCell ref="I9:I10"/>
    <mergeCell ref="L9:L10"/>
    <mergeCell ref="M9:N9"/>
  </mergeCells>
  <printOptions/>
  <pageMargins left="0.55" right="0.2" top="0.19" bottom="0.18" header="0.19" footer="0.18"/>
  <pageSetup horizontalDpi="600" verticalDpi="600" orientation="landscape" paperSize="9" scale="70" r:id="rId1"/>
  <rowBreaks count="1" manualBreakCount="1">
    <brk id="67" min="1" max="18" man="1"/>
  </rowBreaks>
  <colBreaks count="1" manualBreakCount="1">
    <brk id="17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424"/>
  <sheetViews>
    <sheetView zoomScale="75" zoomScaleNormal="75" zoomScaleSheetLayoutView="75" workbookViewId="0" topLeftCell="I39">
      <selection activeCell="B1" sqref="B1:S67"/>
    </sheetView>
  </sheetViews>
  <sheetFormatPr defaultColWidth="9.00390625" defaultRowHeight="12.75"/>
  <cols>
    <col min="1" max="1" width="3.75390625" style="0" customWidth="1"/>
    <col min="2" max="2" width="89.875" style="0" customWidth="1"/>
    <col min="3" max="3" width="11.87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6.00390625" style="1" hidden="1" customWidth="1"/>
    <col min="9" max="9" width="8.25390625" style="0" customWidth="1"/>
    <col min="10" max="10" width="10.75390625" style="0" customWidth="1"/>
    <col min="11" max="11" width="12.375" style="0" customWidth="1"/>
    <col min="12" max="12" width="9.25390625" style="0" customWidth="1"/>
    <col min="13" max="13" width="9.625" style="0" customWidth="1"/>
    <col min="14" max="14" width="13.375" style="0" customWidth="1"/>
    <col min="15" max="15" width="10.625" style="0" hidden="1" customWidth="1"/>
    <col min="16" max="16" width="0.6171875" style="0" hidden="1" customWidth="1"/>
    <col min="17" max="17" width="8.875" style="0" customWidth="1"/>
    <col min="18" max="18" width="9.875" style="0" customWidth="1"/>
    <col min="19" max="19" width="12.375" style="0" customWidth="1"/>
  </cols>
  <sheetData>
    <row r="1" spans="1:19" ht="22.5" customHeight="1">
      <c r="A1" s="1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34" t="s">
        <v>64</v>
      </c>
      <c r="O1" s="234"/>
      <c r="P1" s="234"/>
      <c r="Q1" s="234"/>
      <c r="R1" s="234"/>
      <c r="S1" s="234"/>
    </row>
    <row r="2" spans="1:19" ht="18" customHeight="1">
      <c r="A2" s="1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41" t="s">
        <v>54</v>
      </c>
      <c r="O2" s="241"/>
      <c r="P2" s="241"/>
      <c r="Q2" s="241"/>
      <c r="R2" s="241"/>
      <c r="S2" s="241"/>
    </row>
    <row r="3" spans="1:22" ht="12.75" customHeight="1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7" t="s">
        <v>55</v>
      </c>
      <c r="O3" s="208"/>
      <c r="P3" s="208"/>
      <c r="Q3" s="208"/>
      <c r="R3" s="208"/>
      <c r="S3" s="208"/>
      <c r="T3" s="30"/>
      <c r="U3" s="30"/>
      <c r="V3" s="30"/>
    </row>
    <row r="4" spans="1:22" ht="12.75" customHeight="1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7"/>
      <c r="O4" s="208"/>
      <c r="P4" s="208"/>
      <c r="Q4" s="208"/>
      <c r="R4" s="208"/>
      <c r="S4" s="208"/>
      <c r="T4" s="30"/>
      <c r="U4" s="30"/>
      <c r="V4" s="30"/>
    </row>
    <row r="5" spans="1:19" s="1" customFormat="1" ht="31.5" customHeight="1">
      <c r="A5" s="10"/>
      <c r="B5" s="227" t="s">
        <v>47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1" customFormat="1" ht="12.75" customHeight="1" thickBot="1">
      <c r="A6" s="10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39"/>
      <c r="S6" s="139"/>
    </row>
    <row r="7" spans="1:19" s="1" customFormat="1" ht="12.75" customHeight="1" thickBot="1">
      <c r="A7" s="10"/>
      <c r="B7" s="250" t="s">
        <v>20</v>
      </c>
      <c r="C7" s="220" t="s">
        <v>21</v>
      </c>
      <c r="D7" s="33"/>
      <c r="E7" s="33"/>
      <c r="F7" s="33"/>
      <c r="G7" s="33"/>
      <c r="H7" s="33"/>
      <c r="I7" s="239" t="s">
        <v>26</v>
      </c>
      <c r="J7" s="240"/>
      <c r="K7" s="240"/>
      <c r="L7" s="243" t="s">
        <v>7</v>
      </c>
      <c r="M7" s="244"/>
      <c r="N7" s="245"/>
      <c r="O7" s="35"/>
      <c r="P7" s="35"/>
      <c r="Q7" s="243" t="s">
        <v>8</v>
      </c>
      <c r="R7" s="244"/>
      <c r="S7" s="246"/>
    </row>
    <row r="8" spans="2:19" s="1" customFormat="1" ht="13.5" customHeight="1" hidden="1" thickBot="1">
      <c r="B8" s="251"/>
      <c r="C8" s="238"/>
      <c r="D8" s="156"/>
      <c r="E8" s="156"/>
      <c r="F8" s="156"/>
      <c r="G8" s="156"/>
      <c r="H8" s="156"/>
      <c r="I8" s="157"/>
      <c r="J8" s="157"/>
      <c r="K8" s="157"/>
      <c r="L8" s="158"/>
      <c r="M8" s="158"/>
      <c r="N8" s="159"/>
      <c r="O8" s="160"/>
      <c r="P8" s="160"/>
      <c r="Q8" s="160"/>
      <c r="R8" s="160"/>
      <c r="S8" s="161"/>
    </row>
    <row r="9" spans="1:19" s="1" customFormat="1" ht="12.75" customHeight="1">
      <c r="A9" s="228"/>
      <c r="B9" s="251"/>
      <c r="C9" s="238"/>
      <c r="D9" s="249" t="s">
        <v>3</v>
      </c>
      <c r="E9" s="249" t="s">
        <v>0</v>
      </c>
      <c r="F9" s="249"/>
      <c r="G9" s="249" t="s">
        <v>4</v>
      </c>
      <c r="H9" s="249"/>
      <c r="I9" s="223" t="s">
        <v>25</v>
      </c>
      <c r="J9" s="247" t="s">
        <v>22</v>
      </c>
      <c r="K9" s="224"/>
      <c r="L9" s="223" t="s">
        <v>25</v>
      </c>
      <c r="M9" s="247" t="s">
        <v>22</v>
      </c>
      <c r="N9" s="224"/>
      <c r="O9" s="221" t="s">
        <v>9</v>
      </c>
      <c r="P9" s="222"/>
      <c r="Q9" s="223" t="s">
        <v>25</v>
      </c>
      <c r="R9" s="247" t="s">
        <v>22</v>
      </c>
      <c r="S9" s="248"/>
    </row>
    <row r="10" spans="1:19" s="1" customFormat="1" ht="31.5" customHeight="1">
      <c r="A10" s="228"/>
      <c r="B10" s="252"/>
      <c r="C10" s="238"/>
      <c r="D10" s="249"/>
      <c r="E10" s="53" t="s">
        <v>1</v>
      </c>
      <c r="F10" s="53" t="s">
        <v>2</v>
      </c>
      <c r="G10" s="53" t="s">
        <v>1</v>
      </c>
      <c r="H10" s="53" t="s">
        <v>2</v>
      </c>
      <c r="I10" s="231"/>
      <c r="J10" s="53" t="s">
        <v>23</v>
      </c>
      <c r="K10" s="162" t="s">
        <v>24</v>
      </c>
      <c r="L10" s="231"/>
      <c r="M10" s="53" t="s">
        <v>23</v>
      </c>
      <c r="N10" s="162" t="s">
        <v>24</v>
      </c>
      <c r="O10" s="163" t="s">
        <v>1</v>
      </c>
      <c r="P10" s="164" t="s">
        <v>2</v>
      </c>
      <c r="Q10" s="231"/>
      <c r="R10" s="53" t="s">
        <v>23</v>
      </c>
      <c r="S10" s="164" t="s">
        <v>24</v>
      </c>
    </row>
    <row r="11" spans="1:53" s="1" customFormat="1" ht="12" customHeight="1">
      <c r="A11" s="7"/>
      <c r="B11" s="45">
        <v>1</v>
      </c>
      <c r="C11" s="46">
        <v>2</v>
      </c>
      <c r="D11" s="53"/>
      <c r="E11" s="53"/>
      <c r="F11" s="53"/>
      <c r="G11" s="53"/>
      <c r="H11" s="53"/>
      <c r="I11" s="47">
        <v>3</v>
      </c>
      <c r="J11" s="53">
        <v>4</v>
      </c>
      <c r="K11" s="162">
        <v>5</v>
      </c>
      <c r="L11" s="47">
        <v>6</v>
      </c>
      <c r="M11" s="53">
        <v>7</v>
      </c>
      <c r="N11" s="162">
        <v>8</v>
      </c>
      <c r="O11" s="165"/>
      <c r="P11" s="165"/>
      <c r="Q11" s="47">
        <v>9</v>
      </c>
      <c r="R11" s="53">
        <v>10</v>
      </c>
      <c r="S11" s="164">
        <v>11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19" s="1" customFormat="1" ht="16.5" customHeight="1" hidden="1">
      <c r="A12" s="7"/>
      <c r="B12" s="49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1"/>
      <c r="O12" s="121"/>
      <c r="P12" s="121"/>
      <c r="Q12" s="50"/>
      <c r="R12" s="50"/>
      <c r="S12" s="52"/>
    </row>
    <row r="13" spans="1:19" s="26" customFormat="1" ht="13.5" customHeight="1">
      <c r="A13" s="25"/>
      <c r="B13" s="166" t="s">
        <v>52</v>
      </c>
      <c r="C13" s="141">
        <v>10116</v>
      </c>
      <c r="D13" s="67"/>
      <c r="E13" s="67"/>
      <c r="F13" s="67"/>
      <c r="G13" s="67"/>
      <c r="H13" s="67"/>
      <c r="I13" s="67"/>
      <c r="J13" s="67"/>
      <c r="K13" s="167"/>
      <c r="L13" s="67"/>
      <c r="M13" s="67"/>
      <c r="N13" s="167"/>
      <c r="O13" s="168"/>
      <c r="P13" s="168"/>
      <c r="Q13" s="67"/>
      <c r="R13" s="67"/>
      <c r="S13" s="68"/>
    </row>
    <row r="14" spans="1:19" s="26" customFormat="1" ht="28.5" customHeight="1">
      <c r="A14" s="25"/>
      <c r="B14" s="69" t="s">
        <v>45</v>
      </c>
      <c r="C14" s="67"/>
      <c r="D14" s="67"/>
      <c r="E14" s="67"/>
      <c r="F14" s="67"/>
      <c r="G14" s="67"/>
      <c r="H14" s="67"/>
      <c r="I14" s="66">
        <f>J14+K14</f>
        <v>2271910</v>
      </c>
      <c r="J14" s="66">
        <f>J16+J51</f>
        <v>2271910</v>
      </c>
      <c r="K14" s="66"/>
      <c r="L14" s="66">
        <f>M14+N14</f>
        <v>2465022</v>
      </c>
      <c r="M14" s="66">
        <f>M16+M51</f>
        <v>2465022</v>
      </c>
      <c r="N14" s="66"/>
      <c r="O14" s="123"/>
      <c r="P14" s="61"/>
      <c r="Q14" s="66">
        <f>R14+S14</f>
        <v>2635108</v>
      </c>
      <c r="R14" s="66">
        <f>R16+R51</f>
        <v>2635108</v>
      </c>
      <c r="S14" s="124"/>
    </row>
    <row r="15" spans="1:19" s="1" customFormat="1" ht="42" customHeight="1">
      <c r="A15" s="7"/>
      <c r="B15" s="69" t="s">
        <v>43</v>
      </c>
      <c r="C15" s="70"/>
      <c r="D15" s="70"/>
      <c r="E15" s="70"/>
      <c r="F15" s="70"/>
      <c r="G15" s="70"/>
      <c r="H15" s="70"/>
      <c r="I15" s="70"/>
      <c r="J15" s="70"/>
      <c r="K15" s="71"/>
      <c r="L15" s="70"/>
      <c r="M15" s="70"/>
      <c r="N15" s="71"/>
      <c r="O15" s="125"/>
      <c r="P15" s="72"/>
      <c r="Q15" s="70"/>
      <c r="R15" s="70"/>
      <c r="S15" s="72"/>
    </row>
    <row r="16" spans="1:19" s="26" customFormat="1" ht="39" customHeight="1">
      <c r="A16" s="25"/>
      <c r="B16" s="73" t="s">
        <v>29</v>
      </c>
      <c r="C16" s="67"/>
      <c r="D16" s="67"/>
      <c r="E16" s="67"/>
      <c r="F16" s="67"/>
      <c r="G16" s="67"/>
      <c r="H16" s="67"/>
      <c r="I16" s="67">
        <f>J16+K16</f>
        <v>1293665</v>
      </c>
      <c r="J16" s="67">
        <f>1290096+3569</f>
        <v>1293665</v>
      </c>
      <c r="K16" s="60"/>
      <c r="L16" s="67">
        <f>M16+N16</f>
        <v>1403626</v>
      </c>
      <c r="M16" s="67">
        <f>1399754+3872</f>
        <v>1403626</v>
      </c>
      <c r="N16" s="60"/>
      <c r="O16" s="123"/>
      <c r="P16" s="61"/>
      <c r="Q16" s="67">
        <f>R16+S16</f>
        <v>1500476</v>
      </c>
      <c r="R16" s="67">
        <f>1496337+4139</f>
        <v>1500476</v>
      </c>
      <c r="S16" s="61"/>
    </row>
    <row r="17" spans="1:19" s="1" customFormat="1" ht="12.75">
      <c r="A17" s="7"/>
      <c r="B17" s="69" t="s">
        <v>10</v>
      </c>
      <c r="C17" s="70"/>
      <c r="D17" s="70"/>
      <c r="E17" s="70"/>
      <c r="F17" s="70"/>
      <c r="G17" s="70"/>
      <c r="H17" s="70"/>
      <c r="I17" s="70"/>
      <c r="J17" s="70"/>
      <c r="K17" s="71"/>
      <c r="L17" s="70"/>
      <c r="M17" s="70"/>
      <c r="N17" s="71"/>
      <c r="O17" s="125"/>
      <c r="P17" s="72"/>
      <c r="Q17" s="70"/>
      <c r="R17" s="70"/>
      <c r="S17" s="72"/>
    </row>
    <row r="18" spans="1:19" s="1" customFormat="1" ht="12.75">
      <c r="A18" s="7"/>
      <c r="B18" s="73" t="s">
        <v>11</v>
      </c>
      <c r="C18" s="70"/>
      <c r="D18" s="70"/>
      <c r="E18" s="70"/>
      <c r="F18" s="70"/>
      <c r="G18" s="70"/>
      <c r="H18" s="70"/>
      <c r="I18" s="70"/>
      <c r="J18" s="70"/>
      <c r="K18" s="71"/>
      <c r="L18" s="70"/>
      <c r="M18" s="70"/>
      <c r="N18" s="71"/>
      <c r="O18" s="125">
        <v>26</v>
      </c>
      <c r="P18" s="72"/>
      <c r="Q18" s="70"/>
      <c r="R18" s="70"/>
      <c r="S18" s="72"/>
    </row>
    <row r="19" spans="1:19" s="1" customFormat="1" ht="12.75">
      <c r="A19" s="7"/>
      <c r="B19" s="74" t="s">
        <v>31</v>
      </c>
      <c r="C19" s="70"/>
      <c r="D19" s="70"/>
      <c r="E19" s="70"/>
      <c r="F19" s="70"/>
      <c r="G19" s="70"/>
      <c r="H19" s="70"/>
      <c r="I19" s="70">
        <f aca="true" t="shared" si="0" ref="I19:I63">J19+K19</f>
        <v>2</v>
      </c>
      <c r="J19" s="70">
        <v>2</v>
      </c>
      <c r="K19" s="71"/>
      <c r="L19" s="70">
        <f aca="true" t="shared" si="1" ref="L19:L63">M19+N19</f>
        <v>2</v>
      </c>
      <c r="M19" s="70">
        <v>2</v>
      </c>
      <c r="N19" s="71"/>
      <c r="O19" s="125"/>
      <c r="P19" s="72"/>
      <c r="Q19" s="70">
        <f aca="true" t="shared" si="2" ref="Q19:Q63">R19+S19</f>
        <v>2</v>
      </c>
      <c r="R19" s="70">
        <v>2</v>
      </c>
      <c r="S19" s="72"/>
    </row>
    <row r="20" spans="1:19" s="1" customFormat="1" ht="12.75">
      <c r="A20" s="7"/>
      <c r="B20" s="74" t="s">
        <v>12</v>
      </c>
      <c r="C20" s="70"/>
      <c r="D20" s="70"/>
      <c r="E20" s="126"/>
      <c r="F20" s="70"/>
      <c r="G20" s="70"/>
      <c r="H20" s="70"/>
      <c r="I20" s="70">
        <f t="shared" si="0"/>
        <v>40</v>
      </c>
      <c r="J20" s="70">
        <v>40</v>
      </c>
      <c r="K20" s="77"/>
      <c r="L20" s="70">
        <f t="shared" si="1"/>
        <v>40</v>
      </c>
      <c r="M20" s="70">
        <v>40</v>
      </c>
      <c r="N20" s="77"/>
      <c r="O20" s="127">
        <v>50</v>
      </c>
      <c r="P20" s="72"/>
      <c r="Q20" s="70">
        <f t="shared" si="2"/>
        <v>40</v>
      </c>
      <c r="R20" s="70">
        <v>40</v>
      </c>
      <c r="S20" s="78"/>
    </row>
    <row r="21" spans="1:19" s="1" customFormat="1" ht="13.5" customHeight="1">
      <c r="A21" s="7"/>
      <c r="B21" s="73" t="s">
        <v>13</v>
      </c>
      <c r="C21" s="70"/>
      <c r="D21" s="70"/>
      <c r="E21" s="126"/>
      <c r="F21" s="70"/>
      <c r="G21" s="70"/>
      <c r="H21" s="70"/>
      <c r="I21" s="70"/>
      <c r="J21" s="83"/>
      <c r="K21" s="83"/>
      <c r="L21" s="70"/>
      <c r="M21" s="83"/>
      <c r="N21" s="83"/>
      <c r="O21" s="83"/>
      <c r="P21" s="83"/>
      <c r="Q21" s="70"/>
      <c r="R21" s="83"/>
      <c r="S21" s="72"/>
    </row>
    <row r="22" spans="1:19" s="1" customFormat="1" ht="26.25" customHeight="1" hidden="1">
      <c r="A22" s="7"/>
      <c r="B22" s="74"/>
      <c r="C22" s="70"/>
      <c r="D22" s="70"/>
      <c r="E22" s="70"/>
      <c r="F22" s="70"/>
      <c r="G22" s="70"/>
      <c r="H22" s="70"/>
      <c r="I22" s="70">
        <f t="shared" si="0"/>
        <v>0</v>
      </c>
      <c r="J22" s="70"/>
      <c r="K22" s="71"/>
      <c r="L22" s="70">
        <f t="shared" si="1"/>
        <v>0</v>
      </c>
      <c r="M22" s="70"/>
      <c r="N22" s="71"/>
      <c r="O22" s="125"/>
      <c r="P22" s="72"/>
      <c r="Q22" s="70">
        <f t="shared" si="2"/>
        <v>0</v>
      </c>
      <c r="R22" s="70"/>
      <c r="S22" s="72"/>
    </row>
    <row r="23" spans="1:19" s="1" customFormat="1" ht="14.25" customHeight="1" hidden="1">
      <c r="A23" s="7"/>
      <c r="B23" s="74" t="s">
        <v>6</v>
      </c>
      <c r="C23" s="70"/>
      <c r="D23" s="70"/>
      <c r="E23" s="70"/>
      <c r="F23" s="70"/>
      <c r="G23" s="70"/>
      <c r="H23" s="70"/>
      <c r="I23" s="70">
        <f t="shared" si="0"/>
        <v>0</v>
      </c>
      <c r="J23" s="70"/>
      <c r="K23" s="71"/>
      <c r="L23" s="70">
        <f t="shared" si="1"/>
        <v>0</v>
      </c>
      <c r="M23" s="70"/>
      <c r="N23" s="71"/>
      <c r="O23" s="125">
        <v>26</v>
      </c>
      <c r="P23" s="72"/>
      <c r="Q23" s="70">
        <f t="shared" si="2"/>
        <v>0</v>
      </c>
      <c r="R23" s="70"/>
      <c r="S23" s="72"/>
    </row>
    <row r="24" spans="1:19" s="1" customFormat="1" ht="12.75" customHeight="1" hidden="1">
      <c r="A24" s="7"/>
      <c r="B24" s="82" t="s">
        <v>5</v>
      </c>
      <c r="C24" s="70"/>
      <c r="D24" s="70"/>
      <c r="E24" s="70"/>
      <c r="F24" s="70"/>
      <c r="G24" s="70"/>
      <c r="H24" s="70"/>
      <c r="I24" s="70">
        <f t="shared" si="0"/>
        <v>0</v>
      </c>
      <c r="J24" s="83"/>
      <c r="K24" s="71"/>
      <c r="L24" s="70">
        <f t="shared" si="1"/>
        <v>0</v>
      </c>
      <c r="M24" s="83"/>
      <c r="N24" s="71"/>
      <c r="O24" s="129"/>
      <c r="P24" s="130"/>
      <c r="Q24" s="70">
        <f t="shared" si="2"/>
        <v>0</v>
      </c>
      <c r="R24" s="83"/>
      <c r="S24" s="72"/>
    </row>
    <row r="25" spans="1:19" s="1" customFormat="1" ht="0.75" customHeight="1" hidden="1">
      <c r="A25" s="7"/>
      <c r="B25" s="82"/>
      <c r="C25" s="70"/>
      <c r="D25" s="70"/>
      <c r="E25" s="70"/>
      <c r="F25" s="70"/>
      <c r="G25" s="70"/>
      <c r="H25" s="70"/>
      <c r="I25" s="70">
        <f t="shared" si="0"/>
        <v>0</v>
      </c>
      <c r="J25" s="70"/>
      <c r="K25" s="71"/>
      <c r="L25" s="70">
        <f t="shared" si="1"/>
        <v>0</v>
      </c>
      <c r="M25" s="70"/>
      <c r="N25" s="71"/>
      <c r="O25" s="125"/>
      <c r="P25" s="72"/>
      <c r="Q25" s="70">
        <f t="shared" si="2"/>
        <v>0</v>
      </c>
      <c r="R25" s="70"/>
      <c r="S25" s="72"/>
    </row>
    <row r="26" spans="2:19" s="1" customFormat="1" ht="0.75" customHeight="1" hidden="1">
      <c r="B26" s="169"/>
      <c r="C26" s="83"/>
      <c r="D26" s="83"/>
      <c r="E26" s="83"/>
      <c r="F26" s="83"/>
      <c r="G26" s="83"/>
      <c r="H26" s="83"/>
      <c r="I26" s="70">
        <f t="shared" si="0"/>
        <v>0</v>
      </c>
      <c r="J26" s="83"/>
      <c r="K26" s="71"/>
      <c r="L26" s="70">
        <f t="shared" si="1"/>
        <v>0</v>
      </c>
      <c r="M26" s="83"/>
      <c r="N26" s="71"/>
      <c r="O26" s="129"/>
      <c r="P26" s="129"/>
      <c r="Q26" s="70">
        <f t="shared" si="2"/>
        <v>0</v>
      </c>
      <c r="R26" s="83"/>
      <c r="S26" s="72"/>
    </row>
    <row r="27" spans="2:19" s="1" customFormat="1" ht="12.75" customHeight="1" hidden="1">
      <c r="B27" s="169"/>
      <c r="C27" s="83"/>
      <c r="D27" s="83"/>
      <c r="E27" s="83"/>
      <c r="F27" s="83"/>
      <c r="G27" s="83"/>
      <c r="H27" s="83"/>
      <c r="I27" s="70">
        <f t="shared" si="0"/>
        <v>0</v>
      </c>
      <c r="J27" s="83"/>
      <c r="K27" s="71"/>
      <c r="L27" s="70">
        <f t="shared" si="1"/>
        <v>0</v>
      </c>
      <c r="M27" s="83"/>
      <c r="N27" s="71"/>
      <c r="O27" s="129"/>
      <c r="P27" s="129"/>
      <c r="Q27" s="70">
        <f t="shared" si="2"/>
        <v>0</v>
      </c>
      <c r="R27" s="83"/>
      <c r="S27" s="72"/>
    </row>
    <row r="28" spans="2:19" s="1" customFormat="1" ht="12.75" customHeight="1" hidden="1">
      <c r="B28" s="170"/>
      <c r="C28" s="83"/>
      <c r="D28" s="83"/>
      <c r="E28" s="83"/>
      <c r="F28" s="83"/>
      <c r="G28" s="83"/>
      <c r="H28" s="83"/>
      <c r="I28" s="70">
        <f t="shared" si="0"/>
        <v>0</v>
      </c>
      <c r="J28" s="83"/>
      <c r="K28" s="71"/>
      <c r="L28" s="70">
        <f t="shared" si="1"/>
        <v>0</v>
      </c>
      <c r="M28" s="83"/>
      <c r="N28" s="71"/>
      <c r="O28" s="129"/>
      <c r="P28" s="129"/>
      <c r="Q28" s="70">
        <f t="shared" si="2"/>
        <v>0</v>
      </c>
      <c r="R28" s="83"/>
      <c r="S28" s="72"/>
    </row>
    <row r="29" spans="2:19" s="1" customFormat="1" ht="12.75" customHeight="1" hidden="1">
      <c r="B29" s="170"/>
      <c r="C29" s="83"/>
      <c r="D29" s="83"/>
      <c r="E29" s="83"/>
      <c r="F29" s="83"/>
      <c r="G29" s="83"/>
      <c r="H29" s="83"/>
      <c r="I29" s="70">
        <f t="shared" si="0"/>
        <v>0</v>
      </c>
      <c r="J29" s="83"/>
      <c r="K29" s="71"/>
      <c r="L29" s="70">
        <f t="shared" si="1"/>
        <v>0</v>
      </c>
      <c r="M29" s="83"/>
      <c r="N29" s="71"/>
      <c r="O29" s="129"/>
      <c r="P29" s="129"/>
      <c r="Q29" s="70">
        <f t="shared" si="2"/>
        <v>0</v>
      </c>
      <c r="R29" s="83"/>
      <c r="S29" s="72"/>
    </row>
    <row r="30" spans="2:19" s="1" customFormat="1" ht="12.75" customHeight="1" hidden="1">
      <c r="B30" s="169"/>
      <c r="C30" s="83"/>
      <c r="D30" s="83"/>
      <c r="E30" s="83"/>
      <c r="F30" s="83"/>
      <c r="G30" s="83"/>
      <c r="H30" s="83"/>
      <c r="I30" s="70">
        <f t="shared" si="0"/>
        <v>0</v>
      </c>
      <c r="J30" s="83"/>
      <c r="K30" s="71"/>
      <c r="L30" s="70">
        <f t="shared" si="1"/>
        <v>0</v>
      </c>
      <c r="M30" s="83"/>
      <c r="N30" s="71"/>
      <c r="O30" s="129"/>
      <c r="P30" s="129"/>
      <c r="Q30" s="70">
        <f t="shared" si="2"/>
        <v>0</v>
      </c>
      <c r="R30" s="83"/>
      <c r="S30" s="72"/>
    </row>
    <row r="31" spans="1:19" s="1" customFormat="1" ht="0.75" customHeight="1" hidden="1">
      <c r="A31" s="7"/>
      <c r="B31" s="171"/>
      <c r="C31" s="70"/>
      <c r="D31" s="70"/>
      <c r="E31" s="70"/>
      <c r="F31" s="70"/>
      <c r="G31" s="70"/>
      <c r="H31" s="70"/>
      <c r="I31" s="70">
        <f t="shared" si="0"/>
        <v>0</v>
      </c>
      <c r="J31" s="70"/>
      <c r="K31" s="71"/>
      <c r="L31" s="70">
        <f t="shared" si="1"/>
        <v>0</v>
      </c>
      <c r="M31" s="70"/>
      <c r="N31" s="71"/>
      <c r="O31" s="125"/>
      <c r="P31" s="72"/>
      <c r="Q31" s="70">
        <f t="shared" si="2"/>
        <v>0</v>
      </c>
      <c r="R31" s="70"/>
      <c r="S31" s="72"/>
    </row>
    <row r="32" spans="2:19" s="1" customFormat="1" ht="0.75" customHeight="1" hidden="1">
      <c r="B32" s="169"/>
      <c r="C32" s="83"/>
      <c r="D32" s="83"/>
      <c r="E32" s="83"/>
      <c r="F32" s="83"/>
      <c r="G32" s="83"/>
      <c r="H32" s="83"/>
      <c r="I32" s="70">
        <f t="shared" si="0"/>
        <v>0</v>
      </c>
      <c r="J32" s="83"/>
      <c r="K32" s="71"/>
      <c r="L32" s="70">
        <f t="shared" si="1"/>
        <v>0</v>
      </c>
      <c r="M32" s="83"/>
      <c r="N32" s="71"/>
      <c r="O32" s="129"/>
      <c r="P32" s="129"/>
      <c r="Q32" s="70">
        <f t="shared" si="2"/>
        <v>0</v>
      </c>
      <c r="R32" s="83"/>
      <c r="S32" s="72"/>
    </row>
    <row r="33" spans="1:19" s="1" customFormat="1" ht="12.75" customHeight="1">
      <c r="A33" s="7"/>
      <c r="B33" s="74" t="s">
        <v>14</v>
      </c>
      <c r="C33" s="70"/>
      <c r="D33" s="70"/>
      <c r="E33" s="70"/>
      <c r="F33" s="70"/>
      <c r="G33" s="70"/>
      <c r="H33" s="70"/>
      <c r="I33" s="70">
        <f t="shared" si="0"/>
        <v>2000</v>
      </c>
      <c r="J33" s="70">
        <v>2000</v>
      </c>
      <c r="K33" s="79"/>
      <c r="L33" s="70">
        <f t="shared" si="1"/>
        <v>2000</v>
      </c>
      <c r="M33" s="70">
        <v>2000</v>
      </c>
      <c r="N33" s="79"/>
      <c r="O33" s="128"/>
      <c r="P33" s="72"/>
      <c r="Q33" s="70">
        <f t="shared" si="2"/>
        <v>2000</v>
      </c>
      <c r="R33" s="70">
        <v>2000</v>
      </c>
      <c r="S33" s="80"/>
    </row>
    <row r="34" spans="1:19" s="1" customFormat="1" ht="31.5" customHeight="1" hidden="1">
      <c r="A34" s="7"/>
      <c r="B34" s="169"/>
      <c r="C34" s="70"/>
      <c r="D34" s="70"/>
      <c r="E34" s="70"/>
      <c r="F34" s="70"/>
      <c r="G34" s="70"/>
      <c r="H34" s="70"/>
      <c r="I34" s="70">
        <f t="shared" si="0"/>
        <v>0</v>
      </c>
      <c r="J34" s="70"/>
      <c r="K34" s="71"/>
      <c r="L34" s="70">
        <f t="shared" si="1"/>
        <v>0</v>
      </c>
      <c r="M34" s="70"/>
      <c r="N34" s="71"/>
      <c r="O34" s="125"/>
      <c r="P34" s="72"/>
      <c r="Q34" s="70">
        <f t="shared" si="2"/>
        <v>0</v>
      </c>
      <c r="R34" s="70"/>
      <c r="S34" s="72"/>
    </row>
    <row r="35" spans="1:19" s="1" customFormat="1" ht="15" customHeight="1">
      <c r="A35" s="7"/>
      <c r="B35" s="170" t="s">
        <v>27</v>
      </c>
      <c r="C35" s="70"/>
      <c r="D35" s="70"/>
      <c r="E35" s="70"/>
      <c r="F35" s="70"/>
      <c r="G35" s="70"/>
      <c r="H35" s="70"/>
      <c r="I35" s="70">
        <f t="shared" si="0"/>
        <v>6000</v>
      </c>
      <c r="J35" s="70">
        <v>6000</v>
      </c>
      <c r="K35" s="71"/>
      <c r="L35" s="70">
        <f t="shared" si="1"/>
        <v>6000</v>
      </c>
      <c r="M35" s="70">
        <v>6000</v>
      </c>
      <c r="N35" s="71"/>
      <c r="O35" s="125"/>
      <c r="P35" s="72"/>
      <c r="Q35" s="70">
        <f t="shared" si="2"/>
        <v>6000</v>
      </c>
      <c r="R35" s="70">
        <v>6000</v>
      </c>
      <c r="S35" s="72"/>
    </row>
    <row r="36" spans="1:19" s="1" customFormat="1" ht="15.75" customHeight="1">
      <c r="A36" s="6"/>
      <c r="B36" s="74" t="s">
        <v>15</v>
      </c>
      <c r="C36" s="83"/>
      <c r="D36" s="83"/>
      <c r="E36" s="83"/>
      <c r="F36" s="83"/>
      <c r="G36" s="83"/>
      <c r="H36" s="83"/>
      <c r="I36" s="70">
        <f t="shared" si="0"/>
        <v>1500</v>
      </c>
      <c r="J36" s="83">
        <v>1500</v>
      </c>
      <c r="K36" s="71"/>
      <c r="L36" s="70">
        <f t="shared" si="1"/>
        <v>1500</v>
      </c>
      <c r="M36" s="83">
        <v>1500</v>
      </c>
      <c r="N36" s="71"/>
      <c r="O36" s="125">
        <v>2300</v>
      </c>
      <c r="P36" s="72"/>
      <c r="Q36" s="70">
        <f t="shared" si="2"/>
        <v>1500</v>
      </c>
      <c r="R36" s="83">
        <v>1500</v>
      </c>
      <c r="S36" s="72"/>
    </row>
    <row r="37" spans="1:19" s="1" customFormat="1" ht="14.25" customHeight="1" hidden="1">
      <c r="A37" s="7"/>
      <c r="B37" s="74"/>
      <c r="C37" s="70"/>
      <c r="D37" s="70"/>
      <c r="E37" s="70"/>
      <c r="F37" s="70"/>
      <c r="G37" s="70"/>
      <c r="H37" s="70"/>
      <c r="I37" s="70">
        <f t="shared" si="0"/>
        <v>0</v>
      </c>
      <c r="J37" s="70"/>
      <c r="K37" s="71"/>
      <c r="L37" s="70">
        <f t="shared" si="1"/>
        <v>0</v>
      </c>
      <c r="M37" s="70"/>
      <c r="N37" s="71"/>
      <c r="O37" s="125"/>
      <c r="P37" s="72"/>
      <c r="Q37" s="70">
        <f t="shared" si="2"/>
        <v>0</v>
      </c>
      <c r="R37" s="70"/>
      <c r="S37" s="72"/>
    </row>
    <row r="38" spans="1:19" s="1" customFormat="1" ht="16.5" customHeight="1">
      <c r="A38" s="6"/>
      <c r="B38" s="82" t="s">
        <v>28</v>
      </c>
      <c r="C38" s="83"/>
      <c r="D38" s="83"/>
      <c r="E38" s="83"/>
      <c r="F38" s="83"/>
      <c r="G38" s="83"/>
      <c r="H38" s="83"/>
      <c r="I38" s="70">
        <v>200</v>
      </c>
      <c r="J38" s="83">
        <v>200</v>
      </c>
      <c r="K38" s="71"/>
      <c r="L38" s="70">
        <v>200</v>
      </c>
      <c r="M38" s="83">
        <v>200</v>
      </c>
      <c r="N38" s="71"/>
      <c r="O38" s="125"/>
      <c r="P38" s="72"/>
      <c r="Q38" s="70">
        <v>200</v>
      </c>
      <c r="R38" s="83">
        <v>200</v>
      </c>
      <c r="S38" s="72"/>
    </row>
    <row r="39" spans="1:19" s="1" customFormat="1" ht="12.75" customHeight="1">
      <c r="A39" s="7"/>
      <c r="B39" s="88" t="s">
        <v>39</v>
      </c>
      <c r="C39" s="70"/>
      <c r="D39" s="70"/>
      <c r="E39" s="70"/>
      <c r="F39" s="70"/>
      <c r="G39" s="70"/>
      <c r="H39" s="70"/>
      <c r="I39" s="70">
        <f t="shared" si="0"/>
        <v>2310080</v>
      </c>
      <c r="J39" s="70">
        <v>2310080</v>
      </c>
      <c r="K39" s="71"/>
      <c r="L39" s="70">
        <f t="shared" si="1"/>
        <v>2502699</v>
      </c>
      <c r="M39" s="70">
        <v>2502699</v>
      </c>
      <c r="N39" s="71"/>
      <c r="O39" s="125">
        <v>26</v>
      </c>
      <c r="P39" s="72"/>
      <c r="Q39" s="70">
        <f t="shared" si="2"/>
        <v>2672351</v>
      </c>
      <c r="R39" s="70">
        <v>2672351</v>
      </c>
      <c r="S39" s="72"/>
    </row>
    <row r="40" spans="1:19" s="1" customFormat="1" ht="15.75" customHeight="1">
      <c r="A40" s="7"/>
      <c r="B40" s="170" t="s">
        <v>44</v>
      </c>
      <c r="C40" s="70"/>
      <c r="D40" s="70"/>
      <c r="E40" s="70"/>
      <c r="F40" s="70"/>
      <c r="G40" s="70"/>
      <c r="H40" s="70"/>
      <c r="I40" s="70">
        <f t="shared" si="0"/>
        <v>228</v>
      </c>
      <c r="J40" s="70">
        <v>228</v>
      </c>
      <c r="K40" s="71"/>
      <c r="L40" s="70">
        <f t="shared" si="1"/>
        <v>228</v>
      </c>
      <c r="M40" s="70">
        <v>228</v>
      </c>
      <c r="N40" s="71"/>
      <c r="O40" s="125"/>
      <c r="P40" s="72"/>
      <c r="Q40" s="70">
        <f t="shared" si="2"/>
        <v>228</v>
      </c>
      <c r="R40" s="70">
        <v>228</v>
      </c>
      <c r="S40" s="72"/>
    </row>
    <row r="41" spans="1:19" s="1" customFormat="1" ht="14.25" customHeight="1">
      <c r="A41" s="7"/>
      <c r="B41" s="170" t="s">
        <v>30</v>
      </c>
      <c r="C41" s="70"/>
      <c r="D41" s="70"/>
      <c r="E41" s="70"/>
      <c r="F41" s="70"/>
      <c r="G41" s="70"/>
      <c r="H41" s="70"/>
      <c r="I41" s="70">
        <f t="shared" si="0"/>
        <v>16</v>
      </c>
      <c r="J41" s="70">
        <v>16</v>
      </c>
      <c r="K41" s="71"/>
      <c r="L41" s="70">
        <f t="shared" si="1"/>
        <v>16</v>
      </c>
      <c r="M41" s="70">
        <v>16</v>
      </c>
      <c r="N41" s="71"/>
      <c r="O41" s="125"/>
      <c r="P41" s="72"/>
      <c r="Q41" s="70">
        <f t="shared" si="2"/>
        <v>16</v>
      </c>
      <c r="R41" s="70">
        <v>16</v>
      </c>
      <c r="S41" s="72"/>
    </row>
    <row r="42" spans="1:19" s="1" customFormat="1" ht="0.75" customHeight="1" hidden="1">
      <c r="A42" s="7"/>
      <c r="B42" s="74"/>
      <c r="C42" s="70"/>
      <c r="D42" s="70"/>
      <c r="E42" s="70"/>
      <c r="F42" s="70"/>
      <c r="G42" s="70"/>
      <c r="H42" s="70"/>
      <c r="I42" s="70">
        <f t="shared" si="0"/>
        <v>0</v>
      </c>
      <c r="J42" s="70"/>
      <c r="K42" s="71"/>
      <c r="L42" s="70">
        <f t="shared" si="1"/>
        <v>0</v>
      </c>
      <c r="M42" s="70"/>
      <c r="N42" s="71"/>
      <c r="O42" s="125"/>
      <c r="P42" s="72"/>
      <c r="Q42" s="70">
        <f t="shared" si="2"/>
        <v>0</v>
      </c>
      <c r="R42" s="70"/>
      <c r="S42" s="72"/>
    </row>
    <row r="43" spans="1:19" s="1" customFormat="1" ht="15" customHeight="1">
      <c r="A43" s="7"/>
      <c r="B43" s="73" t="s">
        <v>16</v>
      </c>
      <c r="C43" s="70"/>
      <c r="D43" s="70"/>
      <c r="E43" s="70"/>
      <c r="F43" s="70"/>
      <c r="G43" s="70"/>
      <c r="H43" s="70"/>
      <c r="I43" s="70"/>
      <c r="J43" s="70"/>
      <c r="K43" s="71"/>
      <c r="L43" s="70"/>
      <c r="M43" s="70"/>
      <c r="N43" s="71"/>
      <c r="O43" s="125">
        <v>85</v>
      </c>
      <c r="P43" s="72"/>
      <c r="Q43" s="70"/>
      <c r="R43" s="70"/>
      <c r="S43" s="72"/>
    </row>
    <row r="44" spans="1:19" s="1" customFormat="1" ht="12.75" customHeight="1">
      <c r="A44" s="6"/>
      <c r="B44" s="82" t="s">
        <v>38</v>
      </c>
      <c r="C44" s="83"/>
      <c r="D44" s="83"/>
      <c r="E44" s="83"/>
      <c r="F44" s="83"/>
      <c r="G44" s="83"/>
      <c r="H44" s="83"/>
      <c r="I44" s="70">
        <v>46</v>
      </c>
      <c r="J44" s="83">
        <v>46</v>
      </c>
      <c r="K44" s="71"/>
      <c r="L44" s="70">
        <v>46</v>
      </c>
      <c r="M44" s="83">
        <v>46</v>
      </c>
      <c r="N44" s="71"/>
      <c r="O44" s="125">
        <v>6600</v>
      </c>
      <c r="P44" s="72"/>
      <c r="Q44" s="70">
        <v>46</v>
      </c>
      <c r="R44" s="83">
        <v>46</v>
      </c>
      <c r="S44" s="72"/>
    </row>
    <row r="45" spans="1:19" s="1" customFormat="1" ht="15.75" customHeight="1">
      <c r="A45" s="6"/>
      <c r="B45" s="82" t="s">
        <v>32</v>
      </c>
      <c r="C45" s="83"/>
      <c r="D45" s="83"/>
      <c r="E45" s="83"/>
      <c r="F45" s="83"/>
      <c r="G45" s="83"/>
      <c r="H45" s="83"/>
      <c r="I45" s="70">
        <v>140</v>
      </c>
      <c r="J45" s="83">
        <v>140</v>
      </c>
      <c r="K45" s="71"/>
      <c r="L45" s="70">
        <v>140</v>
      </c>
      <c r="M45" s="83">
        <v>140</v>
      </c>
      <c r="N45" s="71"/>
      <c r="O45" s="125"/>
      <c r="P45" s="72"/>
      <c r="Q45" s="70">
        <v>140</v>
      </c>
      <c r="R45" s="83">
        <v>140</v>
      </c>
      <c r="S45" s="72"/>
    </row>
    <row r="46" spans="1:19" s="1" customFormat="1" ht="15.75" customHeight="1">
      <c r="A46" s="6"/>
      <c r="B46" s="82" t="s">
        <v>33</v>
      </c>
      <c r="C46" s="83"/>
      <c r="D46" s="83"/>
      <c r="E46" s="83"/>
      <c r="F46" s="83"/>
      <c r="G46" s="83"/>
      <c r="H46" s="83"/>
      <c r="I46" s="70">
        <f t="shared" si="0"/>
        <v>100</v>
      </c>
      <c r="J46" s="83">
        <v>100</v>
      </c>
      <c r="K46" s="71"/>
      <c r="L46" s="70">
        <f t="shared" si="1"/>
        <v>100</v>
      </c>
      <c r="M46" s="83">
        <v>100</v>
      </c>
      <c r="N46" s="71"/>
      <c r="O46" s="125"/>
      <c r="P46" s="72"/>
      <c r="Q46" s="70">
        <f t="shared" si="2"/>
        <v>100</v>
      </c>
      <c r="R46" s="83">
        <v>100</v>
      </c>
      <c r="S46" s="72"/>
    </row>
    <row r="47" spans="1:19" s="1" customFormat="1" ht="14.25" customHeight="1">
      <c r="A47" s="6"/>
      <c r="B47" s="82" t="s">
        <v>34</v>
      </c>
      <c r="C47" s="83"/>
      <c r="D47" s="83"/>
      <c r="E47" s="83"/>
      <c r="F47" s="83"/>
      <c r="G47" s="83"/>
      <c r="H47" s="83"/>
      <c r="I47" s="70"/>
      <c r="J47" s="83"/>
      <c r="K47" s="71"/>
      <c r="L47" s="70"/>
      <c r="M47" s="83"/>
      <c r="N47" s="71"/>
      <c r="O47" s="125"/>
      <c r="P47" s="72"/>
      <c r="Q47" s="70"/>
      <c r="R47" s="83"/>
      <c r="S47" s="72"/>
    </row>
    <row r="48" spans="1:19" s="1" customFormat="1" ht="15.75" customHeight="1" hidden="1">
      <c r="A48" s="6"/>
      <c r="B48" s="82"/>
      <c r="C48" s="83"/>
      <c r="D48" s="83"/>
      <c r="E48" s="83"/>
      <c r="F48" s="83"/>
      <c r="G48" s="83"/>
      <c r="H48" s="83"/>
      <c r="I48" s="70">
        <f t="shared" si="0"/>
        <v>0</v>
      </c>
      <c r="J48" s="83"/>
      <c r="K48" s="71"/>
      <c r="L48" s="70">
        <f t="shared" si="1"/>
        <v>0</v>
      </c>
      <c r="M48" s="83"/>
      <c r="N48" s="71"/>
      <c r="O48" s="125"/>
      <c r="P48" s="72"/>
      <c r="Q48" s="70">
        <f t="shared" si="2"/>
        <v>0</v>
      </c>
      <c r="R48" s="83"/>
      <c r="S48" s="72"/>
    </row>
    <row r="49" spans="1:19" s="1" customFormat="1" ht="15.75" customHeight="1" hidden="1">
      <c r="A49" s="6"/>
      <c r="B49" s="82"/>
      <c r="C49" s="83"/>
      <c r="D49" s="83"/>
      <c r="E49" s="83"/>
      <c r="F49" s="83"/>
      <c r="G49" s="83"/>
      <c r="H49" s="83"/>
      <c r="I49" s="70">
        <f t="shared" si="0"/>
        <v>0</v>
      </c>
      <c r="J49" s="83"/>
      <c r="K49" s="71"/>
      <c r="L49" s="70">
        <f t="shared" si="1"/>
        <v>0</v>
      </c>
      <c r="M49" s="83"/>
      <c r="N49" s="71"/>
      <c r="O49" s="125"/>
      <c r="P49" s="72"/>
      <c r="Q49" s="70">
        <f t="shared" si="2"/>
        <v>0</v>
      </c>
      <c r="R49" s="83"/>
      <c r="S49" s="72"/>
    </row>
    <row r="50" spans="1:19" s="1" customFormat="1" ht="15.75" customHeight="1" hidden="1">
      <c r="A50" s="6"/>
      <c r="B50" s="82"/>
      <c r="C50" s="83"/>
      <c r="D50" s="83"/>
      <c r="E50" s="83"/>
      <c r="F50" s="83"/>
      <c r="G50" s="83"/>
      <c r="H50" s="83"/>
      <c r="I50" s="70">
        <f t="shared" si="0"/>
        <v>0</v>
      </c>
      <c r="J50" s="83"/>
      <c r="K50" s="71"/>
      <c r="L50" s="70">
        <f t="shared" si="1"/>
        <v>0</v>
      </c>
      <c r="M50" s="83"/>
      <c r="N50" s="71"/>
      <c r="O50" s="125"/>
      <c r="P50" s="72"/>
      <c r="Q50" s="70">
        <f t="shared" si="2"/>
        <v>0</v>
      </c>
      <c r="R50" s="83"/>
      <c r="S50" s="72"/>
    </row>
    <row r="51" spans="1:38" s="26" customFormat="1" ht="45" customHeight="1">
      <c r="A51" s="27"/>
      <c r="B51" s="73" t="s">
        <v>37</v>
      </c>
      <c r="C51" s="89"/>
      <c r="D51" s="89"/>
      <c r="E51" s="90"/>
      <c r="F51" s="90"/>
      <c r="G51" s="90"/>
      <c r="H51" s="90"/>
      <c r="I51" s="67">
        <f t="shared" si="0"/>
        <v>978245</v>
      </c>
      <c r="J51" s="91">
        <f>976014+2231</f>
        <v>978245</v>
      </c>
      <c r="K51" s="92"/>
      <c r="L51" s="67">
        <f t="shared" si="1"/>
        <v>1061396</v>
      </c>
      <c r="M51" s="91">
        <f>1058975+2421</f>
        <v>1061396</v>
      </c>
      <c r="N51" s="92"/>
      <c r="O51" s="131">
        <v>75</v>
      </c>
      <c r="P51" s="132"/>
      <c r="Q51" s="67">
        <f t="shared" si="2"/>
        <v>1134632</v>
      </c>
      <c r="R51" s="91">
        <f>1132044+2588</f>
        <v>1134632</v>
      </c>
      <c r="S51" s="93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1" customFormat="1" ht="0.75" customHeight="1" hidden="1">
      <c r="A52" s="6"/>
      <c r="B52" s="74"/>
      <c r="C52" s="83"/>
      <c r="D52" s="83"/>
      <c r="E52" s="95"/>
      <c r="F52" s="95"/>
      <c r="G52" s="95"/>
      <c r="H52" s="95"/>
      <c r="I52" s="70">
        <f t="shared" si="0"/>
        <v>0</v>
      </c>
      <c r="J52" s="95"/>
      <c r="K52" s="96"/>
      <c r="L52" s="70">
        <f t="shared" si="1"/>
        <v>0</v>
      </c>
      <c r="M52" s="95"/>
      <c r="N52" s="96"/>
      <c r="O52" s="127"/>
      <c r="P52" s="97"/>
      <c r="Q52" s="70">
        <f t="shared" si="2"/>
        <v>0</v>
      </c>
      <c r="R52" s="95"/>
      <c r="S52" s="9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19" s="1" customFormat="1" ht="12.75" customHeight="1">
      <c r="B53" s="169"/>
      <c r="C53" s="83"/>
      <c r="D53" s="83"/>
      <c r="E53" s="83"/>
      <c r="F53" s="83"/>
      <c r="G53" s="83"/>
      <c r="H53" s="83"/>
      <c r="I53" s="70"/>
      <c r="J53" s="83"/>
      <c r="K53" s="71"/>
      <c r="L53" s="70"/>
      <c r="M53" s="83"/>
      <c r="N53" s="71"/>
      <c r="O53" s="129"/>
      <c r="P53" s="129"/>
      <c r="Q53" s="70"/>
      <c r="R53" s="83"/>
      <c r="S53" s="72"/>
    </row>
    <row r="54" spans="1:19" s="1" customFormat="1" ht="15.75" customHeight="1">
      <c r="A54" s="7"/>
      <c r="B54" s="69" t="s">
        <v>10</v>
      </c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70"/>
      <c r="N54" s="71"/>
      <c r="O54" s="125">
        <v>23</v>
      </c>
      <c r="P54" s="72"/>
      <c r="Q54" s="70"/>
      <c r="R54" s="70"/>
      <c r="S54" s="72"/>
    </row>
    <row r="55" spans="2:19" s="1" customFormat="1" ht="12.75">
      <c r="B55" s="69" t="s">
        <v>11</v>
      </c>
      <c r="C55" s="83"/>
      <c r="D55" s="83"/>
      <c r="E55" s="83"/>
      <c r="F55" s="83"/>
      <c r="G55" s="83"/>
      <c r="H55" s="83"/>
      <c r="I55" s="70"/>
      <c r="J55" s="83"/>
      <c r="K55" s="71"/>
      <c r="L55" s="70"/>
      <c r="M55" s="83"/>
      <c r="N55" s="71"/>
      <c r="O55" s="125"/>
      <c r="P55" s="72"/>
      <c r="Q55" s="70"/>
      <c r="R55" s="83"/>
      <c r="S55" s="72"/>
    </row>
    <row r="56" spans="1:19" s="1" customFormat="1" ht="13.5" customHeight="1">
      <c r="A56" s="6"/>
      <c r="B56" s="74" t="s">
        <v>12</v>
      </c>
      <c r="C56" s="83"/>
      <c r="D56" s="83"/>
      <c r="E56" s="83"/>
      <c r="F56" s="83"/>
      <c r="G56" s="83"/>
      <c r="H56" s="83"/>
      <c r="I56" s="70">
        <f t="shared" si="0"/>
        <v>25</v>
      </c>
      <c r="J56" s="83">
        <v>25</v>
      </c>
      <c r="K56" s="71"/>
      <c r="L56" s="70">
        <f t="shared" si="1"/>
        <v>25</v>
      </c>
      <c r="M56" s="83">
        <v>25</v>
      </c>
      <c r="N56" s="71"/>
      <c r="O56" s="125"/>
      <c r="P56" s="72"/>
      <c r="Q56" s="70">
        <f t="shared" si="2"/>
        <v>25</v>
      </c>
      <c r="R56" s="83">
        <v>25</v>
      </c>
      <c r="S56" s="72"/>
    </row>
    <row r="57" spans="1:19" s="1" customFormat="1" ht="12.75">
      <c r="A57" s="6"/>
      <c r="B57" s="99" t="s">
        <v>13</v>
      </c>
      <c r="C57" s="83"/>
      <c r="D57" s="83"/>
      <c r="E57" s="83"/>
      <c r="F57" s="83"/>
      <c r="G57" s="83"/>
      <c r="H57" s="83"/>
      <c r="I57" s="70"/>
      <c r="J57" s="83"/>
      <c r="K57" s="71"/>
      <c r="L57" s="70"/>
      <c r="M57" s="83"/>
      <c r="N57" s="71"/>
      <c r="O57" s="125"/>
      <c r="P57" s="72"/>
      <c r="Q57" s="70"/>
      <c r="R57" s="83"/>
      <c r="S57" s="72"/>
    </row>
    <row r="58" spans="1:19" s="1" customFormat="1" ht="12.75" customHeight="1">
      <c r="A58" s="6"/>
      <c r="B58" s="82" t="s">
        <v>17</v>
      </c>
      <c r="C58" s="83"/>
      <c r="D58" s="83"/>
      <c r="E58" s="83"/>
      <c r="F58" s="83"/>
      <c r="G58" s="83"/>
      <c r="H58" s="83"/>
      <c r="I58" s="70">
        <f t="shared" si="0"/>
        <v>981</v>
      </c>
      <c r="J58" s="83">
        <v>981</v>
      </c>
      <c r="K58" s="71"/>
      <c r="L58" s="70">
        <f t="shared" si="1"/>
        <v>981</v>
      </c>
      <c r="M58" s="83">
        <v>981</v>
      </c>
      <c r="N58" s="71"/>
      <c r="O58" s="125"/>
      <c r="P58" s="72"/>
      <c r="Q58" s="70">
        <f t="shared" si="2"/>
        <v>981</v>
      </c>
      <c r="R58" s="83">
        <v>981</v>
      </c>
      <c r="S58" s="72"/>
    </row>
    <row r="59" spans="2:19" s="1" customFormat="1" ht="15.75" customHeight="1">
      <c r="B59" s="100" t="s">
        <v>35</v>
      </c>
      <c r="C59" s="83"/>
      <c r="D59" s="83"/>
      <c r="E59" s="83"/>
      <c r="F59" s="83"/>
      <c r="G59" s="83"/>
      <c r="H59" s="83"/>
      <c r="I59" s="70">
        <f t="shared" si="0"/>
        <v>358</v>
      </c>
      <c r="J59" s="83">
        <v>358</v>
      </c>
      <c r="K59" s="71"/>
      <c r="L59" s="70">
        <f t="shared" si="1"/>
        <v>358</v>
      </c>
      <c r="M59" s="83">
        <v>358</v>
      </c>
      <c r="N59" s="71"/>
      <c r="O59" s="125"/>
      <c r="P59" s="72"/>
      <c r="Q59" s="70">
        <f t="shared" si="2"/>
        <v>358</v>
      </c>
      <c r="R59" s="83">
        <v>358</v>
      </c>
      <c r="S59" s="72"/>
    </row>
    <row r="60" spans="1:19" s="1" customFormat="1" ht="24.75" customHeight="1">
      <c r="A60" s="6"/>
      <c r="B60" s="88" t="s">
        <v>42</v>
      </c>
      <c r="C60" s="83"/>
      <c r="D60" s="83"/>
      <c r="E60" s="83"/>
      <c r="F60" s="83"/>
      <c r="G60" s="83"/>
      <c r="H60" s="83"/>
      <c r="I60" s="70">
        <f t="shared" si="0"/>
        <v>300</v>
      </c>
      <c r="J60" s="83">
        <v>300</v>
      </c>
      <c r="K60" s="71"/>
      <c r="L60" s="70">
        <f t="shared" si="1"/>
        <v>300</v>
      </c>
      <c r="M60" s="83">
        <v>300</v>
      </c>
      <c r="N60" s="71"/>
      <c r="O60" s="125">
        <v>100</v>
      </c>
      <c r="P60" s="83"/>
      <c r="Q60" s="70">
        <f t="shared" si="2"/>
        <v>300</v>
      </c>
      <c r="R60" s="83">
        <v>300</v>
      </c>
      <c r="S60" s="72"/>
    </row>
    <row r="61" spans="1:19" s="1" customFormat="1" ht="15" customHeight="1">
      <c r="A61" s="6"/>
      <c r="B61" s="88" t="s">
        <v>41</v>
      </c>
      <c r="C61" s="83"/>
      <c r="D61" s="83"/>
      <c r="E61" s="83"/>
      <c r="F61" s="83"/>
      <c r="G61" s="83"/>
      <c r="H61" s="83"/>
      <c r="I61" s="70">
        <v>3</v>
      </c>
      <c r="J61" s="83">
        <v>3</v>
      </c>
      <c r="K61" s="71"/>
      <c r="L61" s="70">
        <v>3</v>
      </c>
      <c r="M61" s="83">
        <v>3</v>
      </c>
      <c r="N61" s="71"/>
      <c r="O61" s="125"/>
      <c r="P61" s="83"/>
      <c r="Q61" s="70">
        <v>3</v>
      </c>
      <c r="R61" s="83">
        <v>3</v>
      </c>
      <c r="S61" s="72"/>
    </row>
    <row r="62" spans="1:19" s="1" customFormat="1" ht="15.75" customHeight="1">
      <c r="A62" s="6"/>
      <c r="B62" s="88" t="s">
        <v>40</v>
      </c>
      <c r="C62" s="83"/>
      <c r="D62" s="83"/>
      <c r="E62" s="83"/>
      <c r="F62" s="83"/>
      <c r="G62" s="83"/>
      <c r="H62" s="83"/>
      <c r="I62" s="70">
        <f t="shared" si="0"/>
        <v>900</v>
      </c>
      <c r="J62" s="83">
        <v>900</v>
      </c>
      <c r="K62" s="71"/>
      <c r="L62" s="70">
        <f t="shared" si="1"/>
        <v>900</v>
      </c>
      <c r="M62" s="83">
        <v>900</v>
      </c>
      <c r="N62" s="71"/>
      <c r="O62" s="125"/>
      <c r="P62" s="83"/>
      <c r="Q62" s="70">
        <f t="shared" si="2"/>
        <v>900</v>
      </c>
      <c r="R62" s="83">
        <v>900</v>
      </c>
      <c r="S62" s="72"/>
    </row>
    <row r="63" spans="1:19" s="1" customFormat="1" ht="12" customHeight="1">
      <c r="A63" s="6"/>
      <c r="B63" s="88" t="s">
        <v>19</v>
      </c>
      <c r="C63" s="83"/>
      <c r="D63" s="83"/>
      <c r="E63" s="83"/>
      <c r="F63" s="83"/>
      <c r="G63" s="83"/>
      <c r="H63" s="83"/>
      <c r="I63" s="70">
        <f t="shared" si="0"/>
        <v>80</v>
      </c>
      <c r="J63" s="83">
        <v>80</v>
      </c>
      <c r="K63" s="71"/>
      <c r="L63" s="70">
        <f t="shared" si="1"/>
        <v>80</v>
      </c>
      <c r="M63" s="83">
        <v>80</v>
      </c>
      <c r="N63" s="71"/>
      <c r="O63" s="125"/>
      <c r="P63" s="83"/>
      <c r="Q63" s="70">
        <f t="shared" si="2"/>
        <v>80</v>
      </c>
      <c r="R63" s="83">
        <v>80</v>
      </c>
      <c r="S63" s="72"/>
    </row>
    <row r="64" spans="1:19" s="1" customFormat="1" ht="14.25" customHeight="1">
      <c r="A64" s="6"/>
      <c r="B64" s="172" t="s">
        <v>16</v>
      </c>
      <c r="C64" s="83"/>
      <c r="D64" s="83"/>
      <c r="E64" s="83"/>
      <c r="F64" s="83"/>
      <c r="G64" s="83"/>
      <c r="H64" s="83"/>
      <c r="I64" s="70"/>
      <c r="J64" s="83"/>
      <c r="K64" s="71"/>
      <c r="L64" s="70"/>
      <c r="M64" s="83"/>
      <c r="N64" s="71"/>
      <c r="O64" s="125"/>
      <c r="P64" s="83"/>
      <c r="Q64" s="70"/>
      <c r="R64" s="83"/>
      <c r="S64" s="72"/>
    </row>
    <row r="65" spans="2:19" s="1" customFormat="1" ht="14.25" customHeight="1">
      <c r="B65" s="170" t="s">
        <v>18</v>
      </c>
      <c r="C65" s="83"/>
      <c r="D65" s="83"/>
      <c r="E65" s="83"/>
      <c r="F65" s="83"/>
      <c r="G65" s="83"/>
      <c r="H65" s="83"/>
      <c r="I65" s="70">
        <v>100</v>
      </c>
      <c r="J65" s="83">
        <v>100</v>
      </c>
      <c r="K65" s="83"/>
      <c r="L65" s="70">
        <v>100</v>
      </c>
      <c r="M65" s="83">
        <v>100</v>
      </c>
      <c r="N65" s="83"/>
      <c r="O65" s="83"/>
      <c r="P65" s="83"/>
      <c r="Q65" s="70">
        <v>100</v>
      </c>
      <c r="R65" s="83">
        <v>100</v>
      </c>
      <c r="S65" s="72"/>
    </row>
    <row r="66" spans="2:19" s="1" customFormat="1" ht="14.25" customHeight="1" thickBot="1">
      <c r="B66" s="173" t="s">
        <v>36</v>
      </c>
      <c r="C66" s="103"/>
      <c r="D66" s="103"/>
      <c r="E66" s="103"/>
      <c r="F66" s="103"/>
      <c r="G66" s="103"/>
      <c r="H66" s="103"/>
      <c r="I66" s="134">
        <v>10</v>
      </c>
      <c r="J66" s="103">
        <v>10</v>
      </c>
      <c r="K66" s="103"/>
      <c r="L66" s="134">
        <v>10</v>
      </c>
      <c r="M66" s="103">
        <v>10</v>
      </c>
      <c r="N66" s="103"/>
      <c r="O66" s="103"/>
      <c r="P66" s="103"/>
      <c r="Q66" s="134">
        <v>10</v>
      </c>
      <c r="R66" s="103">
        <v>10</v>
      </c>
      <c r="S66" s="106"/>
    </row>
    <row r="67" spans="2:19" s="6" customFormat="1" ht="25.5" customHeight="1">
      <c r="B67" s="197" t="s">
        <v>56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9" t="s">
        <v>57</v>
      </c>
      <c r="N67" s="198"/>
      <c r="O67" s="198"/>
      <c r="P67" s="198"/>
      <c r="Q67" s="198"/>
      <c r="R67" s="107"/>
      <c r="S67" s="107"/>
    </row>
    <row r="68" spans="2:19" s="6" customFormat="1" ht="18.75" customHeight="1">
      <c r="B68" s="200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201"/>
      <c r="P68" s="201"/>
      <c r="Q68" s="201"/>
      <c r="S68" s="8"/>
    </row>
    <row r="69" spans="2:19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201"/>
      <c r="P69" s="201"/>
      <c r="Q69" s="201"/>
      <c r="S69" s="8"/>
    </row>
    <row r="70" spans="2:19" s="6" customFormat="1" ht="15.75" customHeight="1">
      <c r="B70" s="15"/>
      <c r="C70" s="8"/>
      <c r="E70" s="8"/>
      <c r="F70" s="8"/>
      <c r="G70" s="8"/>
      <c r="H70" s="8"/>
      <c r="I70" s="8"/>
      <c r="K70" s="8"/>
      <c r="L70" s="8"/>
      <c r="N70" s="8"/>
      <c r="O70" s="8"/>
      <c r="P70" s="8"/>
      <c r="Q70" s="8"/>
      <c r="S70" s="8"/>
    </row>
    <row r="71" spans="2:19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P71" s="8"/>
      <c r="Q71" s="8"/>
      <c r="S71" s="8"/>
    </row>
    <row r="72" spans="2:19" s="6" customFormat="1" ht="15.7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P72" s="8"/>
      <c r="Q72" s="8"/>
      <c r="S72" s="8"/>
    </row>
    <row r="73" spans="2:19" s="6" customFormat="1" ht="22.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39.7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2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8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22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31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22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37.5" customHeight="1">
      <c r="B80" s="16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24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22.5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39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9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N88" s="8"/>
      <c r="O88" s="8"/>
      <c r="P88" s="8"/>
      <c r="Q88" s="8"/>
      <c r="S88" s="8"/>
    </row>
    <row r="89" spans="2:16" s="6" customFormat="1" ht="22.5" customHeight="1">
      <c r="B89" s="15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22.5" customHeight="1">
      <c r="B90" s="16"/>
      <c r="C90" s="8"/>
      <c r="E90" s="8"/>
      <c r="F90" s="8"/>
      <c r="G90" s="8"/>
      <c r="H90" s="8"/>
      <c r="I90" s="8"/>
      <c r="K90" s="8"/>
      <c r="L90" s="8"/>
      <c r="M90" s="8"/>
      <c r="N90" s="8"/>
      <c r="O90" s="8"/>
      <c r="P90" s="8"/>
    </row>
    <row r="91" spans="2:16" s="6" customFormat="1" ht="12.75" customHeight="1">
      <c r="B91" s="17"/>
      <c r="C91" s="18"/>
      <c r="D91" s="19"/>
      <c r="E91" s="20"/>
      <c r="F91" s="18"/>
      <c r="G91" s="18"/>
      <c r="H91" s="18"/>
      <c r="I91" s="18"/>
      <c r="J91" s="19"/>
      <c r="K91" s="21"/>
      <c r="L91" s="21"/>
      <c r="M91" s="21"/>
      <c r="N91" s="20"/>
      <c r="O91" s="20"/>
      <c r="P91" s="18"/>
    </row>
    <row r="92" spans="2:3" s="6" customFormat="1" ht="15">
      <c r="B92" s="5"/>
      <c r="C92" s="8"/>
    </row>
    <row r="93" spans="2:9" s="6" customFormat="1" ht="14.25" customHeight="1">
      <c r="B93" s="4"/>
      <c r="C93" s="8"/>
      <c r="E93" s="8"/>
      <c r="F93" s="8"/>
      <c r="G93" s="8"/>
      <c r="H93" s="8"/>
      <c r="I93" s="8"/>
    </row>
    <row r="94" spans="2:12" s="11" customFormat="1" ht="15.75">
      <c r="B94" s="12"/>
      <c r="C94" s="13"/>
      <c r="L94" s="14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3:9" s="6" customFormat="1" ht="12.75">
      <c r="C97" s="8"/>
      <c r="E97" s="8"/>
      <c r="F97" s="8"/>
      <c r="G97" s="8"/>
      <c r="H97" s="8"/>
      <c r="I97" s="8"/>
    </row>
    <row r="98" spans="2:3" s="6" customFormat="1" ht="15">
      <c r="B98" s="2"/>
      <c r="C98" s="8"/>
    </row>
    <row r="99" spans="2:3" s="6" customFormat="1" ht="27.75" customHeight="1">
      <c r="B99" s="3"/>
      <c r="C99" s="8"/>
    </row>
    <row r="100" spans="2:3" s="6" customFormat="1" ht="27.75" customHeight="1">
      <c r="B100" s="3"/>
      <c r="C100" s="8"/>
    </row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pans="12:14" s="1" customFormat="1" ht="12.75">
      <c r="L112" s="6"/>
      <c r="M112" s="6"/>
      <c r="N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s="1" customFormat="1" ht="12.75">
      <c r="L159" s="6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  <row r="424" ht="12.75">
      <c r="L424" s="22"/>
    </row>
  </sheetData>
  <mergeCells count="19">
    <mergeCell ref="N1:S1"/>
    <mergeCell ref="N2:S2"/>
    <mergeCell ref="B5:S5"/>
    <mergeCell ref="I7:K7"/>
    <mergeCell ref="L7:N7"/>
    <mergeCell ref="Q7:S7"/>
    <mergeCell ref="A9:A10"/>
    <mergeCell ref="D9:D10"/>
    <mergeCell ref="Q9:Q10"/>
    <mergeCell ref="J9:K9"/>
    <mergeCell ref="I9:I10"/>
    <mergeCell ref="L9:L10"/>
    <mergeCell ref="M9:N9"/>
    <mergeCell ref="R9:S9"/>
    <mergeCell ref="E9:F9"/>
    <mergeCell ref="G9:H9"/>
    <mergeCell ref="B7:B10"/>
    <mergeCell ref="C7:C10"/>
    <mergeCell ref="O9:P9"/>
  </mergeCells>
  <printOptions/>
  <pageMargins left="0.6" right="0.2" top="0.19" bottom="0.2" header="0.19" footer="0.18"/>
  <pageSetup horizontalDpi="600" verticalDpi="600" orientation="landscape" paperSize="9" scale="70" r:id="rId1"/>
  <rowBreaks count="1" manualBreakCount="1">
    <brk id="67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423"/>
  <sheetViews>
    <sheetView zoomScale="75" zoomScaleNormal="75" zoomScaleSheetLayoutView="75" workbookViewId="0" topLeftCell="I35">
      <selection activeCell="B1" sqref="B1:S66"/>
    </sheetView>
  </sheetViews>
  <sheetFormatPr defaultColWidth="9.00390625" defaultRowHeight="12.75"/>
  <cols>
    <col min="1" max="1" width="3.75390625" style="0" customWidth="1"/>
    <col min="2" max="2" width="84.625" style="0" customWidth="1"/>
    <col min="3" max="3" width="13.2539062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0.12890625" style="1" hidden="1" customWidth="1"/>
    <col min="9" max="9" width="8.125" style="0" customWidth="1"/>
    <col min="10" max="10" width="9.375" style="0" customWidth="1"/>
    <col min="11" max="11" width="12.125" style="0" customWidth="1"/>
    <col min="12" max="12" width="7.75390625" style="0" customWidth="1"/>
    <col min="13" max="13" width="10.125" style="0" customWidth="1"/>
    <col min="14" max="14" width="10.375" style="0" customWidth="1"/>
    <col min="15" max="15" width="10.625" style="0" hidden="1" customWidth="1"/>
    <col min="16" max="16" width="0.12890625" style="0" hidden="1" customWidth="1"/>
    <col min="17" max="17" width="8.75390625" style="0" customWidth="1"/>
    <col min="18" max="18" width="10.875" style="0" customWidth="1"/>
    <col min="19" max="19" width="11.375" style="0" customWidth="1"/>
  </cols>
  <sheetData>
    <row r="1" spans="1:19" ht="13.5" customHeight="1">
      <c r="A1" s="1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34" t="s">
        <v>62</v>
      </c>
      <c r="O1" s="234"/>
      <c r="P1" s="234"/>
      <c r="Q1" s="234"/>
      <c r="R1" s="234"/>
      <c r="S1" s="234"/>
    </row>
    <row r="2" spans="1:19" ht="14.25" customHeight="1">
      <c r="A2" s="1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41" t="s">
        <v>54</v>
      </c>
      <c r="O2" s="241"/>
      <c r="P2" s="241"/>
      <c r="Q2" s="241"/>
      <c r="R2" s="241"/>
      <c r="S2" s="241"/>
    </row>
    <row r="3" spans="1:19" ht="14.25" customHeight="1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7" t="s">
        <v>55</v>
      </c>
      <c r="O3" s="208"/>
      <c r="P3" s="208"/>
      <c r="Q3" s="208"/>
      <c r="R3" s="208"/>
      <c r="S3" s="208"/>
    </row>
    <row r="4" spans="1:19" ht="14.25" customHeight="1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7"/>
      <c r="O4" s="208"/>
      <c r="P4" s="208"/>
      <c r="Q4" s="208"/>
      <c r="R4" s="208"/>
      <c r="S4" s="208"/>
    </row>
    <row r="5" spans="1:19" s="1" customFormat="1" ht="37.5" customHeight="1">
      <c r="A5" s="10"/>
      <c r="B5" s="217" t="s">
        <v>61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s="1" customFormat="1" ht="10.5" customHeight="1" thickBot="1">
      <c r="A6" s="10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39"/>
      <c r="S6" s="139"/>
    </row>
    <row r="7" spans="1:19" s="1" customFormat="1" ht="12.75" customHeight="1" thickBot="1">
      <c r="A7" s="10"/>
      <c r="B7" s="235" t="s">
        <v>20</v>
      </c>
      <c r="C7" s="237" t="s">
        <v>21</v>
      </c>
      <c r="D7" s="33"/>
      <c r="E7" s="33"/>
      <c r="F7" s="33"/>
      <c r="G7" s="33"/>
      <c r="H7" s="33"/>
      <c r="I7" s="239" t="s">
        <v>26</v>
      </c>
      <c r="J7" s="240"/>
      <c r="K7" s="240"/>
      <c r="L7" s="243" t="s">
        <v>7</v>
      </c>
      <c r="M7" s="244"/>
      <c r="N7" s="245"/>
      <c r="O7" s="35"/>
      <c r="P7" s="35"/>
      <c r="Q7" s="243" t="s">
        <v>8</v>
      </c>
      <c r="R7" s="244"/>
      <c r="S7" s="246"/>
    </row>
    <row r="8" spans="2:19" s="1" customFormat="1" ht="13.5" customHeight="1" hidden="1" thickBot="1">
      <c r="B8" s="236"/>
      <c r="C8" s="238"/>
      <c r="D8" s="36"/>
      <c r="E8" s="36"/>
      <c r="F8" s="36"/>
      <c r="G8" s="36"/>
      <c r="H8" s="36"/>
      <c r="I8" s="37"/>
      <c r="J8" s="37"/>
      <c r="K8" s="37"/>
      <c r="L8" s="38"/>
      <c r="M8" s="38"/>
      <c r="N8" s="39"/>
      <c r="O8" s="40"/>
      <c r="P8" s="40"/>
      <c r="Q8" s="40"/>
      <c r="R8" s="40"/>
      <c r="S8" s="41"/>
    </row>
    <row r="9" spans="1:19" s="1" customFormat="1" ht="12.75" customHeight="1">
      <c r="A9" s="228"/>
      <c r="B9" s="236"/>
      <c r="C9" s="238"/>
      <c r="D9" s="229" t="s">
        <v>3</v>
      </c>
      <c r="E9" s="229" t="s">
        <v>0</v>
      </c>
      <c r="F9" s="229"/>
      <c r="G9" s="229" t="s">
        <v>4</v>
      </c>
      <c r="H9" s="229"/>
      <c r="I9" s="230" t="s">
        <v>25</v>
      </c>
      <c r="J9" s="232" t="s">
        <v>22</v>
      </c>
      <c r="K9" s="233"/>
      <c r="L9" s="230" t="s">
        <v>25</v>
      </c>
      <c r="M9" s="232" t="s">
        <v>22</v>
      </c>
      <c r="N9" s="233"/>
      <c r="O9" s="226" t="s">
        <v>9</v>
      </c>
      <c r="P9" s="216"/>
      <c r="Q9" s="230" t="s">
        <v>25</v>
      </c>
      <c r="R9" s="232" t="s">
        <v>22</v>
      </c>
      <c r="S9" s="242"/>
    </row>
    <row r="10" spans="1:19" s="1" customFormat="1" ht="26.25" customHeight="1">
      <c r="A10" s="228"/>
      <c r="B10" s="236"/>
      <c r="C10" s="238"/>
      <c r="D10" s="229"/>
      <c r="E10" s="42" t="s">
        <v>1</v>
      </c>
      <c r="F10" s="42" t="s">
        <v>2</v>
      </c>
      <c r="G10" s="42" t="s">
        <v>1</v>
      </c>
      <c r="H10" s="42" t="s">
        <v>2</v>
      </c>
      <c r="I10" s="231"/>
      <c r="J10" s="42" t="s">
        <v>23</v>
      </c>
      <c r="K10" s="43" t="s">
        <v>24</v>
      </c>
      <c r="L10" s="231"/>
      <c r="M10" s="42" t="s">
        <v>23</v>
      </c>
      <c r="N10" s="43" t="s">
        <v>24</v>
      </c>
      <c r="O10" s="140" t="s">
        <v>1</v>
      </c>
      <c r="P10" s="44" t="s">
        <v>2</v>
      </c>
      <c r="Q10" s="231"/>
      <c r="R10" s="42" t="s">
        <v>23</v>
      </c>
      <c r="S10" s="44" t="s">
        <v>24</v>
      </c>
    </row>
    <row r="11" spans="1:53" s="1" customFormat="1" ht="12" customHeight="1">
      <c r="A11" s="7"/>
      <c r="B11" s="45">
        <v>1</v>
      </c>
      <c r="C11" s="46">
        <v>2</v>
      </c>
      <c r="D11" s="42"/>
      <c r="E11" s="42"/>
      <c r="F11" s="42"/>
      <c r="G11" s="42"/>
      <c r="H11" s="42"/>
      <c r="I11" s="47">
        <v>3</v>
      </c>
      <c r="J11" s="42">
        <v>4</v>
      </c>
      <c r="K11" s="43">
        <v>5</v>
      </c>
      <c r="L11" s="47">
        <v>6</v>
      </c>
      <c r="M11" s="42">
        <v>7</v>
      </c>
      <c r="N11" s="43">
        <v>8</v>
      </c>
      <c r="O11" s="120"/>
      <c r="P11" s="120"/>
      <c r="Q11" s="47">
        <v>9</v>
      </c>
      <c r="R11" s="42">
        <v>10</v>
      </c>
      <c r="S11" s="44">
        <v>11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19" s="1" customFormat="1" ht="16.5" customHeight="1">
      <c r="A12" s="7"/>
      <c r="B12" s="49" t="s">
        <v>63</v>
      </c>
      <c r="C12" s="141">
        <v>10116</v>
      </c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5"/>
      <c r="O12" s="142"/>
      <c r="P12" s="142"/>
      <c r="Q12" s="54"/>
      <c r="R12" s="54"/>
      <c r="S12" s="56"/>
    </row>
    <row r="13" spans="1:21" s="1" customFormat="1" ht="24" customHeight="1">
      <c r="A13" s="7"/>
      <c r="B13" s="57" t="s">
        <v>45</v>
      </c>
      <c r="C13" s="63"/>
      <c r="D13" s="63"/>
      <c r="E13" s="63"/>
      <c r="F13" s="63"/>
      <c r="G13" s="63"/>
      <c r="H13" s="63"/>
      <c r="I13" s="143">
        <f>J13+K13</f>
        <v>2370752</v>
      </c>
      <c r="J13" s="143">
        <f>J15+J50</f>
        <v>2355223</v>
      </c>
      <c r="K13" s="143">
        <f>K15+K50</f>
        <v>15529</v>
      </c>
      <c r="L13" s="143">
        <f>M13+N13</f>
        <v>2570946</v>
      </c>
      <c r="M13" s="143">
        <f>M15+M50</f>
        <v>2555417</v>
      </c>
      <c r="N13" s="143">
        <f>N15+N50</f>
        <v>15529</v>
      </c>
      <c r="O13" s="144"/>
      <c r="P13" s="145"/>
      <c r="Q13" s="143">
        <f>R13+S13</f>
        <v>2747270</v>
      </c>
      <c r="R13" s="143">
        <f>R15+R50</f>
        <v>2731741</v>
      </c>
      <c r="S13" s="146">
        <f>S15+S50</f>
        <v>15529</v>
      </c>
      <c r="T13" s="23"/>
      <c r="U13" s="23"/>
    </row>
    <row r="14" spans="1:21" s="1" customFormat="1" ht="27" customHeight="1">
      <c r="A14" s="7"/>
      <c r="B14" s="57" t="s">
        <v>43</v>
      </c>
      <c r="C14" s="63"/>
      <c r="D14" s="63"/>
      <c r="E14" s="63"/>
      <c r="F14" s="63"/>
      <c r="G14" s="63"/>
      <c r="H14" s="63"/>
      <c r="I14" s="70"/>
      <c r="J14" s="70"/>
      <c r="K14" s="71"/>
      <c r="L14" s="70"/>
      <c r="M14" s="70"/>
      <c r="N14" s="71"/>
      <c r="O14" s="125"/>
      <c r="P14" s="72"/>
      <c r="Q14" s="70"/>
      <c r="R14" s="70"/>
      <c r="S14" s="72"/>
      <c r="T14" s="23"/>
      <c r="U14" s="23"/>
    </row>
    <row r="15" spans="1:21" s="1" customFormat="1" ht="33.75" customHeight="1">
      <c r="A15" s="7"/>
      <c r="B15" s="65" t="s">
        <v>29</v>
      </c>
      <c r="C15" s="147"/>
      <c r="D15" s="147"/>
      <c r="E15" s="147"/>
      <c r="F15" s="147"/>
      <c r="G15" s="147"/>
      <c r="H15" s="147"/>
      <c r="I15" s="148">
        <f>J15+K15</f>
        <v>1187767</v>
      </c>
      <c r="J15" s="148">
        <f>1167605+4633</f>
        <v>1172238</v>
      </c>
      <c r="K15" s="149">
        <v>15529</v>
      </c>
      <c r="L15" s="148">
        <f>M15+N15</f>
        <v>1287407</v>
      </c>
      <c r="M15" s="148">
        <f>1266851+5027</f>
        <v>1271878</v>
      </c>
      <c r="N15" s="149">
        <v>15529</v>
      </c>
      <c r="O15" s="144"/>
      <c r="P15" s="145"/>
      <c r="Q15" s="148">
        <f>R15+S15</f>
        <v>1375167</v>
      </c>
      <c r="R15" s="148">
        <f>1354264+5374</f>
        <v>1359638</v>
      </c>
      <c r="S15" s="145">
        <v>15529</v>
      </c>
      <c r="T15" s="23"/>
      <c r="U15" s="23"/>
    </row>
    <row r="16" spans="1:21" s="1" customFormat="1" ht="12.75">
      <c r="A16" s="7"/>
      <c r="B16" s="69" t="s">
        <v>10</v>
      </c>
      <c r="C16" s="63"/>
      <c r="D16" s="63"/>
      <c r="E16" s="63"/>
      <c r="F16" s="63"/>
      <c r="G16" s="63"/>
      <c r="H16" s="63"/>
      <c r="I16" s="70"/>
      <c r="J16" s="70"/>
      <c r="K16" s="71"/>
      <c r="L16" s="70"/>
      <c r="M16" s="70"/>
      <c r="N16" s="71"/>
      <c r="O16" s="125"/>
      <c r="P16" s="72"/>
      <c r="Q16" s="70"/>
      <c r="R16" s="70"/>
      <c r="S16" s="72"/>
      <c r="T16" s="23"/>
      <c r="U16" s="23"/>
    </row>
    <row r="17" spans="1:21" s="1" customFormat="1" ht="12.75">
      <c r="A17" s="7"/>
      <c r="B17" s="73" t="s">
        <v>11</v>
      </c>
      <c r="C17" s="63"/>
      <c r="D17" s="63"/>
      <c r="E17" s="63"/>
      <c r="F17" s="63"/>
      <c r="G17" s="63"/>
      <c r="H17" s="63"/>
      <c r="I17" s="70"/>
      <c r="J17" s="70"/>
      <c r="K17" s="71"/>
      <c r="L17" s="70"/>
      <c r="M17" s="70"/>
      <c r="N17" s="71"/>
      <c r="O17" s="125">
        <v>26</v>
      </c>
      <c r="P17" s="72"/>
      <c r="Q17" s="70"/>
      <c r="R17" s="70"/>
      <c r="S17" s="72"/>
      <c r="T17" s="23"/>
      <c r="U17" s="23"/>
    </row>
    <row r="18" spans="1:21" s="1" customFormat="1" ht="12.75">
      <c r="A18" s="7"/>
      <c r="B18" s="74" t="s">
        <v>31</v>
      </c>
      <c r="C18" s="63"/>
      <c r="D18" s="63"/>
      <c r="E18" s="63"/>
      <c r="F18" s="63"/>
      <c r="G18" s="63"/>
      <c r="H18" s="63"/>
      <c r="I18" s="70">
        <f>J18+K18</f>
        <v>2</v>
      </c>
      <c r="J18" s="70">
        <v>2</v>
      </c>
      <c r="K18" s="71"/>
      <c r="L18" s="70">
        <f>M18+N18</f>
        <v>2</v>
      </c>
      <c r="M18" s="70">
        <v>2</v>
      </c>
      <c r="N18" s="71"/>
      <c r="O18" s="125"/>
      <c r="P18" s="72"/>
      <c r="Q18" s="70">
        <f>R18+S18</f>
        <v>2</v>
      </c>
      <c r="R18" s="70">
        <v>2</v>
      </c>
      <c r="S18" s="72"/>
      <c r="T18" s="23"/>
      <c r="U18" s="23"/>
    </row>
    <row r="19" spans="1:21" s="1" customFormat="1" ht="12.75">
      <c r="A19" s="7"/>
      <c r="B19" s="74" t="s">
        <v>12</v>
      </c>
      <c r="C19" s="70"/>
      <c r="D19" s="63"/>
      <c r="E19" s="76"/>
      <c r="F19" s="63"/>
      <c r="G19" s="63"/>
      <c r="H19" s="63"/>
      <c r="I19" s="70">
        <f>J19+K19</f>
        <v>32</v>
      </c>
      <c r="J19" s="70">
        <v>32</v>
      </c>
      <c r="K19" s="77"/>
      <c r="L19" s="70">
        <f>M19+N19</f>
        <v>32</v>
      </c>
      <c r="M19" s="70">
        <v>32</v>
      </c>
      <c r="N19" s="77"/>
      <c r="O19" s="127">
        <v>50</v>
      </c>
      <c r="P19" s="72"/>
      <c r="Q19" s="70">
        <f>R19+S19</f>
        <v>32</v>
      </c>
      <c r="R19" s="70">
        <v>32</v>
      </c>
      <c r="S19" s="78"/>
      <c r="T19" s="23"/>
      <c r="U19" s="23"/>
    </row>
    <row r="20" spans="1:21" s="1" customFormat="1" ht="13.5" customHeight="1">
      <c r="A20" s="7"/>
      <c r="B20" s="73" t="s">
        <v>13</v>
      </c>
      <c r="C20" s="70"/>
      <c r="D20" s="63"/>
      <c r="E20" s="76"/>
      <c r="F20" s="63"/>
      <c r="G20" s="63"/>
      <c r="H20" s="63"/>
      <c r="I20" s="70"/>
      <c r="J20" s="70"/>
      <c r="K20" s="79"/>
      <c r="L20" s="70"/>
      <c r="M20" s="70"/>
      <c r="N20" s="79"/>
      <c r="O20" s="128"/>
      <c r="P20" s="72"/>
      <c r="Q20" s="70"/>
      <c r="R20" s="70"/>
      <c r="S20" s="80"/>
      <c r="T20" s="23"/>
      <c r="U20" s="23"/>
    </row>
    <row r="21" spans="1:21" s="1" customFormat="1" ht="26.25" customHeight="1" hidden="1">
      <c r="A21" s="7"/>
      <c r="B21" s="74"/>
      <c r="C21" s="63"/>
      <c r="D21" s="63"/>
      <c r="E21" s="63"/>
      <c r="F21" s="63"/>
      <c r="G21" s="63"/>
      <c r="H21" s="63"/>
      <c r="I21" s="70">
        <f aca="true" t="shared" si="0" ref="I21:I59">J21+K21</f>
        <v>0</v>
      </c>
      <c r="J21" s="70"/>
      <c r="K21" s="71"/>
      <c r="L21" s="70">
        <f aca="true" t="shared" si="1" ref="L21:L59">M21+N21</f>
        <v>0</v>
      </c>
      <c r="M21" s="70"/>
      <c r="N21" s="71"/>
      <c r="O21" s="125"/>
      <c r="P21" s="72"/>
      <c r="Q21" s="70">
        <f aca="true" t="shared" si="2" ref="Q21:Q59">R21+S21</f>
        <v>0</v>
      </c>
      <c r="R21" s="70"/>
      <c r="S21" s="72"/>
      <c r="T21" s="23"/>
      <c r="U21" s="23"/>
    </row>
    <row r="22" spans="1:21" s="1" customFormat="1" ht="14.25" customHeight="1" hidden="1">
      <c r="A22" s="7"/>
      <c r="B22" s="81" t="s">
        <v>6</v>
      </c>
      <c r="C22" s="70"/>
      <c r="D22" s="63"/>
      <c r="E22" s="63"/>
      <c r="F22" s="63"/>
      <c r="G22" s="63"/>
      <c r="H22" s="63"/>
      <c r="I22" s="70">
        <f t="shared" si="0"/>
        <v>0</v>
      </c>
      <c r="J22" s="70"/>
      <c r="K22" s="71"/>
      <c r="L22" s="70">
        <f t="shared" si="1"/>
        <v>0</v>
      </c>
      <c r="M22" s="70"/>
      <c r="N22" s="71"/>
      <c r="O22" s="125">
        <v>26</v>
      </c>
      <c r="P22" s="72"/>
      <c r="Q22" s="70">
        <f t="shared" si="2"/>
        <v>0</v>
      </c>
      <c r="R22" s="70"/>
      <c r="S22" s="72"/>
      <c r="T22" s="23"/>
      <c r="U22" s="23"/>
    </row>
    <row r="23" spans="1:21" s="1" customFormat="1" ht="12.75" customHeight="1" hidden="1">
      <c r="A23" s="7"/>
      <c r="B23" s="82" t="s">
        <v>5</v>
      </c>
      <c r="C23" s="70"/>
      <c r="D23" s="63"/>
      <c r="E23" s="63"/>
      <c r="F23" s="63"/>
      <c r="G23" s="63"/>
      <c r="H23" s="63"/>
      <c r="I23" s="70">
        <f t="shared" si="0"/>
        <v>0</v>
      </c>
      <c r="J23" s="83"/>
      <c r="K23" s="71"/>
      <c r="L23" s="70">
        <f t="shared" si="1"/>
        <v>0</v>
      </c>
      <c r="M23" s="83"/>
      <c r="N23" s="71"/>
      <c r="O23" s="129"/>
      <c r="P23" s="130"/>
      <c r="Q23" s="70">
        <f t="shared" si="2"/>
        <v>0</v>
      </c>
      <c r="R23" s="83"/>
      <c r="S23" s="72"/>
      <c r="T23" s="23"/>
      <c r="U23" s="23"/>
    </row>
    <row r="24" spans="1:21" s="1" customFormat="1" ht="0.75" customHeight="1" hidden="1">
      <c r="A24" s="7"/>
      <c r="B24" s="82"/>
      <c r="C24" s="70"/>
      <c r="D24" s="63"/>
      <c r="E24" s="63"/>
      <c r="F24" s="63"/>
      <c r="G24" s="63"/>
      <c r="H24" s="63"/>
      <c r="I24" s="70">
        <f t="shared" si="0"/>
        <v>0</v>
      </c>
      <c r="J24" s="70"/>
      <c r="K24" s="71"/>
      <c r="L24" s="70">
        <f t="shared" si="1"/>
        <v>0</v>
      </c>
      <c r="M24" s="70"/>
      <c r="N24" s="71"/>
      <c r="O24" s="125"/>
      <c r="P24" s="72"/>
      <c r="Q24" s="70">
        <f t="shared" si="2"/>
        <v>0</v>
      </c>
      <c r="R24" s="70"/>
      <c r="S24" s="72"/>
      <c r="T24" s="23"/>
      <c r="U24" s="23"/>
    </row>
    <row r="25" spans="2:21" s="1" customFormat="1" ht="0.75" customHeight="1" hidden="1">
      <c r="B25" s="84"/>
      <c r="C25" s="83"/>
      <c r="D25" s="83"/>
      <c r="E25" s="83"/>
      <c r="F25" s="83"/>
      <c r="G25" s="83"/>
      <c r="H25" s="83"/>
      <c r="I25" s="70">
        <f t="shared" si="0"/>
        <v>0</v>
      </c>
      <c r="J25" s="83"/>
      <c r="K25" s="71"/>
      <c r="L25" s="70">
        <f t="shared" si="1"/>
        <v>0</v>
      </c>
      <c r="M25" s="83"/>
      <c r="N25" s="71"/>
      <c r="O25" s="129"/>
      <c r="P25" s="129"/>
      <c r="Q25" s="70">
        <f t="shared" si="2"/>
        <v>0</v>
      </c>
      <c r="R25" s="83"/>
      <c r="S25" s="72"/>
      <c r="T25" s="23"/>
      <c r="U25" s="23"/>
    </row>
    <row r="26" spans="2:21" s="1" customFormat="1" ht="12.75" customHeight="1" hidden="1">
      <c r="B26" s="84"/>
      <c r="C26" s="83"/>
      <c r="D26" s="83"/>
      <c r="E26" s="83"/>
      <c r="F26" s="83"/>
      <c r="G26" s="83"/>
      <c r="H26" s="83"/>
      <c r="I26" s="70">
        <f t="shared" si="0"/>
        <v>0</v>
      </c>
      <c r="J26" s="83"/>
      <c r="K26" s="71"/>
      <c r="L26" s="70">
        <f t="shared" si="1"/>
        <v>0</v>
      </c>
      <c r="M26" s="83"/>
      <c r="N26" s="71"/>
      <c r="O26" s="129"/>
      <c r="P26" s="129"/>
      <c r="Q26" s="70">
        <f t="shared" si="2"/>
        <v>0</v>
      </c>
      <c r="R26" s="83"/>
      <c r="S26" s="72"/>
      <c r="T26" s="23"/>
      <c r="U26" s="23"/>
    </row>
    <row r="27" spans="2:21" s="1" customFormat="1" ht="12.75" customHeight="1" hidden="1">
      <c r="B27" s="85"/>
      <c r="C27" s="83"/>
      <c r="D27" s="83"/>
      <c r="E27" s="83"/>
      <c r="F27" s="83"/>
      <c r="G27" s="83"/>
      <c r="H27" s="83"/>
      <c r="I27" s="70">
        <f t="shared" si="0"/>
        <v>0</v>
      </c>
      <c r="J27" s="83"/>
      <c r="K27" s="71"/>
      <c r="L27" s="70">
        <f t="shared" si="1"/>
        <v>0</v>
      </c>
      <c r="M27" s="83"/>
      <c r="N27" s="71"/>
      <c r="O27" s="129"/>
      <c r="P27" s="129"/>
      <c r="Q27" s="70">
        <f t="shared" si="2"/>
        <v>0</v>
      </c>
      <c r="R27" s="83"/>
      <c r="S27" s="72"/>
      <c r="T27" s="23"/>
      <c r="U27" s="23"/>
    </row>
    <row r="28" spans="2:21" s="1" customFormat="1" ht="12.75" customHeight="1" hidden="1">
      <c r="B28" s="85"/>
      <c r="C28" s="83"/>
      <c r="D28" s="83"/>
      <c r="E28" s="83"/>
      <c r="F28" s="83"/>
      <c r="G28" s="83"/>
      <c r="H28" s="83"/>
      <c r="I28" s="70">
        <f t="shared" si="0"/>
        <v>0</v>
      </c>
      <c r="J28" s="83"/>
      <c r="K28" s="71"/>
      <c r="L28" s="70">
        <f t="shared" si="1"/>
        <v>0</v>
      </c>
      <c r="M28" s="83"/>
      <c r="N28" s="71"/>
      <c r="O28" s="129"/>
      <c r="P28" s="129"/>
      <c r="Q28" s="70">
        <f t="shared" si="2"/>
        <v>0</v>
      </c>
      <c r="R28" s="83"/>
      <c r="S28" s="72"/>
      <c r="T28" s="23"/>
      <c r="U28" s="23"/>
    </row>
    <row r="29" spans="2:21" s="1" customFormat="1" ht="12.75" customHeight="1" hidden="1">
      <c r="B29" s="84"/>
      <c r="C29" s="83"/>
      <c r="D29" s="83"/>
      <c r="E29" s="83"/>
      <c r="F29" s="83"/>
      <c r="G29" s="83"/>
      <c r="H29" s="83"/>
      <c r="I29" s="70">
        <f t="shared" si="0"/>
        <v>0</v>
      </c>
      <c r="J29" s="83"/>
      <c r="K29" s="71"/>
      <c r="L29" s="70">
        <f t="shared" si="1"/>
        <v>0</v>
      </c>
      <c r="M29" s="83"/>
      <c r="N29" s="71"/>
      <c r="O29" s="129"/>
      <c r="P29" s="129"/>
      <c r="Q29" s="70">
        <f t="shared" si="2"/>
        <v>0</v>
      </c>
      <c r="R29" s="83"/>
      <c r="S29" s="72"/>
      <c r="T29" s="23"/>
      <c r="U29" s="23"/>
    </row>
    <row r="30" spans="1:21" s="1" customFormat="1" ht="0.75" customHeight="1" hidden="1">
      <c r="A30" s="7"/>
      <c r="B30" s="86"/>
      <c r="C30" s="70"/>
      <c r="D30" s="63"/>
      <c r="E30" s="63"/>
      <c r="F30" s="63"/>
      <c r="G30" s="63"/>
      <c r="H30" s="63"/>
      <c r="I30" s="70">
        <f t="shared" si="0"/>
        <v>0</v>
      </c>
      <c r="J30" s="70"/>
      <c r="K30" s="71"/>
      <c r="L30" s="70">
        <f t="shared" si="1"/>
        <v>0</v>
      </c>
      <c r="M30" s="70"/>
      <c r="N30" s="71"/>
      <c r="O30" s="125"/>
      <c r="P30" s="72"/>
      <c r="Q30" s="70">
        <f t="shared" si="2"/>
        <v>0</v>
      </c>
      <c r="R30" s="70"/>
      <c r="S30" s="72"/>
      <c r="T30" s="23"/>
      <c r="U30" s="23"/>
    </row>
    <row r="31" spans="2:21" s="1" customFormat="1" ht="0.75" customHeight="1" hidden="1">
      <c r="B31" s="84"/>
      <c r="C31" s="83"/>
      <c r="D31" s="83"/>
      <c r="E31" s="83"/>
      <c r="F31" s="83"/>
      <c r="G31" s="83"/>
      <c r="H31" s="83"/>
      <c r="I31" s="70">
        <f t="shared" si="0"/>
        <v>0</v>
      </c>
      <c r="J31" s="83"/>
      <c r="K31" s="71"/>
      <c r="L31" s="70">
        <f t="shared" si="1"/>
        <v>0</v>
      </c>
      <c r="M31" s="83"/>
      <c r="N31" s="71"/>
      <c r="O31" s="129"/>
      <c r="P31" s="129"/>
      <c r="Q31" s="70">
        <f t="shared" si="2"/>
        <v>0</v>
      </c>
      <c r="R31" s="83"/>
      <c r="S31" s="72"/>
      <c r="T31" s="23"/>
      <c r="U31" s="23"/>
    </row>
    <row r="32" spans="1:21" s="1" customFormat="1" ht="12.75" customHeight="1">
      <c r="A32" s="7"/>
      <c r="B32" s="74" t="s">
        <v>14</v>
      </c>
      <c r="C32" s="70"/>
      <c r="D32" s="63"/>
      <c r="E32" s="70"/>
      <c r="F32" s="70"/>
      <c r="G32" s="70"/>
      <c r="H32" s="63"/>
      <c r="I32" s="70">
        <f t="shared" si="0"/>
        <v>3500</v>
      </c>
      <c r="J32" s="70">
        <v>3500</v>
      </c>
      <c r="K32" s="71"/>
      <c r="L32" s="70">
        <f t="shared" si="1"/>
        <v>3550</v>
      </c>
      <c r="M32" s="70">
        <v>3550</v>
      </c>
      <c r="N32" s="71"/>
      <c r="O32" s="125">
        <v>24100</v>
      </c>
      <c r="P32" s="72"/>
      <c r="Q32" s="70">
        <f t="shared" si="2"/>
        <v>3600</v>
      </c>
      <c r="R32" s="70">
        <v>3600</v>
      </c>
      <c r="S32" s="72"/>
      <c r="T32" s="23"/>
      <c r="U32" s="23"/>
    </row>
    <row r="33" spans="1:21" s="1" customFormat="1" ht="31.5" customHeight="1" hidden="1">
      <c r="A33" s="7"/>
      <c r="B33" s="84"/>
      <c r="C33" s="70"/>
      <c r="D33" s="63"/>
      <c r="E33" s="63"/>
      <c r="F33" s="63"/>
      <c r="G33" s="63"/>
      <c r="H33" s="63"/>
      <c r="I33" s="70">
        <f t="shared" si="0"/>
        <v>0</v>
      </c>
      <c r="J33" s="70"/>
      <c r="K33" s="71"/>
      <c r="L33" s="70">
        <f t="shared" si="1"/>
        <v>0</v>
      </c>
      <c r="M33" s="70"/>
      <c r="N33" s="71"/>
      <c r="O33" s="125"/>
      <c r="P33" s="72"/>
      <c r="Q33" s="70">
        <f t="shared" si="2"/>
        <v>0</v>
      </c>
      <c r="R33" s="70"/>
      <c r="S33" s="72"/>
      <c r="T33" s="23"/>
      <c r="U33" s="23"/>
    </row>
    <row r="34" spans="1:21" s="1" customFormat="1" ht="15" customHeight="1">
      <c r="A34" s="7"/>
      <c r="B34" s="85" t="s">
        <v>27</v>
      </c>
      <c r="C34" s="70"/>
      <c r="D34" s="63"/>
      <c r="E34" s="63"/>
      <c r="F34" s="63"/>
      <c r="G34" s="63"/>
      <c r="H34" s="63"/>
      <c r="I34" s="70">
        <f t="shared" si="0"/>
        <v>6650</v>
      </c>
      <c r="J34" s="70">
        <v>6650</v>
      </c>
      <c r="K34" s="71"/>
      <c r="L34" s="70">
        <f t="shared" si="1"/>
        <v>7000</v>
      </c>
      <c r="M34" s="70">
        <v>7000</v>
      </c>
      <c r="N34" s="71"/>
      <c r="O34" s="125"/>
      <c r="P34" s="72"/>
      <c r="Q34" s="70">
        <f t="shared" si="2"/>
        <v>7500</v>
      </c>
      <c r="R34" s="70">
        <v>7500</v>
      </c>
      <c r="S34" s="72"/>
      <c r="T34" s="23"/>
      <c r="U34" s="23"/>
    </row>
    <row r="35" spans="1:21" s="1" customFormat="1" ht="15.75" customHeight="1">
      <c r="A35" s="6"/>
      <c r="B35" s="74" t="s">
        <v>15</v>
      </c>
      <c r="C35" s="83"/>
      <c r="D35" s="83"/>
      <c r="E35" s="83"/>
      <c r="F35" s="83"/>
      <c r="G35" s="83"/>
      <c r="H35" s="83"/>
      <c r="I35" s="70">
        <f t="shared" si="0"/>
        <v>2300</v>
      </c>
      <c r="J35" s="83">
        <v>2300</v>
      </c>
      <c r="K35" s="71"/>
      <c r="L35" s="70">
        <f t="shared" si="1"/>
        <v>2300</v>
      </c>
      <c r="M35" s="83">
        <v>2300</v>
      </c>
      <c r="N35" s="71"/>
      <c r="O35" s="125">
        <v>2300</v>
      </c>
      <c r="P35" s="72"/>
      <c r="Q35" s="70">
        <f t="shared" si="2"/>
        <v>2300</v>
      </c>
      <c r="R35" s="83">
        <v>2300</v>
      </c>
      <c r="S35" s="72"/>
      <c r="T35" s="23"/>
      <c r="U35" s="23"/>
    </row>
    <row r="36" spans="1:21" s="1" customFormat="1" ht="14.25" customHeight="1" hidden="1">
      <c r="A36" s="7"/>
      <c r="B36" s="74"/>
      <c r="C36" s="70"/>
      <c r="D36" s="63"/>
      <c r="E36" s="63"/>
      <c r="F36" s="63"/>
      <c r="G36" s="63"/>
      <c r="H36" s="63"/>
      <c r="I36" s="70">
        <f t="shared" si="0"/>
        <v>0</v>
      </c>
      <c r="J36" s="70"/>
      <c r="K36" s="71"/>
      <c r="L36" s="70">
        <f t="shared" si="1"/>
        <v>0</v>
      </c>
      <c r="M36" s="70"/>
      <c r="N36" s="71"/>
      <c r="O36" s="125"/>
      <c r="P36" s="72"/>
      <c r="Q36" s="70">
        <f t="shared" si="2"/>
        <v>0</v>
      </c>
      <c r="R36" s="70"/>
      <c r="S36" s="72"/>
      <c r="T36" s="23"/>
      <c r="U36" s="23"/>
    </row>
    <row r="37" spans="1:21" s="1" customFormat="1" ht="16.5" customHeight="1">
      <c r="A37" s="6"/>
      <c r="B37" s="87" t="s">
        <v>28</v>
      </c>
      <c r="C37" s="83"/>
      <c r="D37" s="83"/>
      <c r="E37" s="83"/>
      <c r="F37" s="83"/>
      <c r="G37" s="83"/>
      <c r="H37" s="83"/>
      <c r="I37" s="70">
        <v>400</v>
      </c>
      <c r="J37" s="83">
        <v>400</v>
      </c>
      <c r="K37" s="71"/>
      <c r="L37" s="70">
        <v>400</v>
      </c>
      <c r="M37" s="83">
        <v>400</v>
      </c>
      <c r="N37" s="71"/>
      <c r="O37" s="125"/>
      <c r="P37" s="72"/>
      <c r="Q37" s="70">
        <v>400</v>
      </c>
      <c r="R37" s="83">
        <v>400</v>
      </c>
      <c r="S37" s="72"/>
      <c r="T37" s="23"/>
      <c r="U37" s="23"/>
    </row>
    <row r="38" spans="1:21" s="1" customFormat="1" ht="12.75" customHeight="1">
      <c r="A38" s="7"/>
      <c r="B38" s="88" t="s">
        <v>39</v>
      </c>
      <c r="C38" s="70"/>
      <c r="D38" s="63"/>
      <c r="E38" s="63"/>
      <c r="F38" s="63"/>
      <c r="G38" s="63"/>
      <c r="H38" s="63"/>
      <c r="I38" s="70">
        <f t="shared" si="0"/>
        <v>2345523</v>
      </c>
      <c r="J38" s="70">
        <v>2345523</v>
      </c>
      <c r="K38" s="71"/>
      <c r="L38" s="70">
        <f t="shared" si="1"/>
        <v>2544892</v>
      </c>
      <c r="M38" s="70">
        <v>2544892</v>
      </c>
      <c r="N38" s="71"/>
      <c r="O38" s="125">
        <v>26</v>
      </c>
      <c r="P38" s="72"/>
      <c r="Q38" s="70">
        <f t="shared" si="2"/>
        <v>2720490</v>
      </c>
      <c r="R38" s="70">
        <v>2720490</v>
      </c>
      <c r="S38" s="72"/>
      <c r="T38" s="23"/>
      <c r="U38" s="23"/>
    </row>
    <row r="39" spans="1:21" s="1" customFormat="1" ht="15.75" customHeight="1">
      <c r="A39" s="7"/>
      <c r="B39" s="85" t="s">
        <v>44</v>
      </c>
      <c r="C39" s="70"/>
      <c r="D39" s="63"/>
      <c r="E39" s="63"/>
      <c r="F39" s="63"/>
      <c r="G39" s="63"/>
      <c r="H39" s="63"/>
      <c r="I39" s="70">
        <f t="shared" si="0"/>
        <v>132</v>
      </c>
      <c r="J39" s="70">
        <v>132</v>
      </c>
      <c r="K39" s="71"/>
      <c r="L39" s="70">
        <f t="shared" si="1"/>
        <v>132</v>
      </c>
      <c r="M39" s="70">
        <v>132</v>
      </c>
      <c r="N39" s="71"/>
      <c r="O39" s="125"/>
      <c r="P39" s="72"/>
      <c r="Q39" s="70">
        <f t="shared" si="2"/>
        <v>132</v>
      </c>
      <c r="R39" s="70">
        <v>132</v>
      </c>
      <c r="S39" s="72"/>
      <c r="T39" s="23"/>
      <c r="U39" s="23"/>
    </row>
    <row r="40" spans="1:21" s="1" customFormat="1" ht="14.25" customHeight="1">
      <c r="A40" s="7"/>
      <c r="B40" s="85" t="s">
        <v>30</v>
      </c>
      <c r="C40" s="70"/>
      <c r="D40" s="63"/>
      <c r="E40" s="63"/>
      <c r="F40" s="63"/>
      <c r="G40" s="63"/>
      <c r="H40" s="63"/>
      <c r="I40" s="70">
        <f t="shared" si="0"/>
        <v>4</v>
      </c>
      <c r="J40" s="70">
        <v>4</v>
      </c>
      <c r="K40" s="71"/>
      <c r="L40" s="70">
        <f t="shared" si="1"/>
        <v>4</v>
      </c>
      <c r="M40" s="70">
        <v>4</v>
      </c>
      <c r="N40" s="71"/>
      <c r="O40" s="125"/>
      <c r="P40" s="72"/>
      <c r="Q40" s="70">
        <f t="shared" si="2"/>
        <v>4</v>
      </c>
      <c r="R40" s="70">
        <v>4</v>
      </c>
      <c r="S40" s="72"/>
      <c r="T40" s="23"/>
      <c r="U40" s="23"/>
    </row>
    <row r="41" spans="1:21" s="1" customFormat="1" ht="0.75" customHeight="1" hidden="1">
      <c r="A41" s="7"/>
      <c r="B41" s="74"/>
      <c r="C41" s="70"/>
      <c r="D41" s="63"/>
      <c r="E41" s="63"/>
      <c r="F41" s="63"/>
      <c r="G41" s="63"/>
      <c r="H41" s="63"/>
      <c r="I41" s="70">
        <f t="shared" si="0"/>
        <v>0</v>
      </c>
      <c r="J41" s="70"/>
      <c r="K41" s="71"/>
      <c r="L41" s="70">
        <f t="shared" si="1"/>
        <v>0</v>
      </c>
      <c r="M41" s="70"/>
      <c r="N41" s="71"/>
      <c r="O41" s="125"/>
      <c r="P41" s="72"/>
      <c r="Q41" s="70">
        <f t="shared" si="2"/>
        <v>0</v>
      </c>
      <c r="R41" s="70"/>
      <c r="S41" s="72"/>
      <c r="T41" s="23"/>
      <c r="U41" s="23"/>
    </row>
    <row r="42" spans="1:21" s="1" customFormat="1" ht="15" customHeight="1">
      <c r="A42" s="7"/>
      <c r="B42" s="73" t="s">
        <v>16</v>
      </c>
      <c r="C42" s="70"/>
      <c r="D42" s="63"/>
      <c r="E42" s="70"/>
      <c r="F42" s="70"/>
      <c r="G42" s="70"/>
      <c r="H42" s="63"/>
      <c r="I42" s="70"/>
      <c r="J42" s="70"/>
      <c r="K42" s="71"/>
      <c r="L42" s="70"/>
      <c r="M42" s="70"/>
      <c r="N42" s="71"/>
      <c r="O42" s="125">
        <v>85</v>
      </c>
      <c r="P42" s="72"/>
      <c r="Q42" s="70"/>
      <c r="R42" s="70"/>
      <c r="S42" s="72"/>
      <c r="T42" s="23"/>
      <c r="U42" s="23"/>
    </row>
    <row r="43" spans="1:21" s="1" customFormat="1" ht="22.5" customHeight="1">
      <c r="A43" s="6"/>
      <c r="B43" s="87" t="s">
        <v>38</v>
      </c>
      <c r="C43" s="83"/>
      <c r="D43" s="83"/>
      <c r="E43" s="83"/>
      <c r="F43" s="83"/>
      <c r="G43" s="83"/>
      <c r="H43" s="83"/>
      <c r="I43" s="70">
        <f t="shared" si="0"/>
        <v>30</v>
      </c>
      <c r="J43" s="83">
        <v>30</v>
      </c>
      <c r="K43" s="71"/>
      <c r="L43" s="70">
        <f>M43+N43</f>
        <v>30</v>
      </c>
      <c r="M43" s="83">
        <v>30</v>
      </c>
      <c r="N43" s="71"/>
      <c r="O43" s="125">
        <v>6600</v>
      </c>
      <c r="P43" s="72"/>
      <c r="Q43" s="70">
        <f>R43+S43</f>
        <v>30</v>
      </c>
      <c r="R43" s="83">
        <v>30</v>
      </c>
      <c r="S43" s="72"/>
      <c r="T43" s="23"/>
      <c r="U43" s="23"/>
    </row>
    <row r="44" spans="1:21" s="1" customFormat="1" ht="15.75" customHeight="1">
      <c r="A44" s="6"/>
      <c r="B44" s="87" t="s">
        <v>32</v>
      </c>
      <c r="C44" s="83"/>
      <c r="D44" s="83"/>
      <c r="E44" s="83"/>
      <c r="F44" s="83"/>
      <c r="G44" s="83"/>
      <c r="H44" s="83"/>
      <c r="I44" s="70">
        <v>10000</v>
      </c>
      <c r="J44" s="83">
        <v>10000</v>
      </c>
      <c r="K44" s="71"/>
      <c r="L44" s="70">
        <v>10000</v>
      </c>
      <c r="M44" s="83">
        <v>10000</v>
      </c>
      <c r="N44" s="71"/>
      <c r="O44" s="125"/>
      <c r="P44" s="72"/>
      <c r="Q44" s="70">
        <v>10000</v>
      </c>
      <c r="R44" s="83">
        <v>10000</v>
      </c>
      <c r="S44" s="72"/>
      <c r="T44" s="23"/>
      <c r="U44" s="23"/>
    </row>
    <row r="45" spans="1:21" s="1" customFormat="1" ht="15.75" customHeight="1">
      <c r="A45" s="6"/>
      <c r="B45" s="87" t="s">
        <v>33</v>
      </c>
      <c r="C45" s="83"/>
      <c r="D45" s="83"/>
      <c r="E45" s="83"/>
      <c r="F45" s="83"/>
      <c r="G45" s="83"/>
      <c r="H45" s="83"/>
      <c r="I45" s="70">
        <f t="shared" si="0"/>
        <v>100</v>
      </c>
      <c r="J45" s="83">
        <v>100</v>
      </c>
      <c r="K45" s="71"/>
      <c r="L45" s="70">
        <f t="shared" si="1"/>
        <v>100</v>
      </c>
      <c r="M45" s="83">
        <v>100</v>
      </c>
      <c r="N45" s="71"/>
      <c r="O45" s="125"/>
      <c r="P45" s="72"/>
      <c r="Q45" s="70">
        <f t="shared" si="2"/>
        <v>100</v>
      </c>
      <c r="R45" s="83">
        <v>100</v>
      </c>
      <c r="S45" s="72"/>
      <c r="T45" s="23"/>
      <c r="U45" s="23"/>
    </row>
    <row r="46" spans="1:21" s="1" customFormat="1" ht="14.25" customHeight="1">
      <c r="A46" s="6"/>
      <c r="B46" s="87" t="s">
        <v>34</v>
      </c>
      <c r="C46" s="83"/>
      <c r="D46" s="83"/>
      <c r="E46" s="83"/>
      <c r="F46" s="83"/>
      <c r="G46" s="83"/>
      <c r="H46" s="83"/>
      <c r="I46" s="70"/>
      <c r="J46" s="83"/>
      <c r="K46" s="71"/>
      <c r="L46" s="70"/>
      <c r="M46" s="83"/>
      <c r="N46" s="71"/>
      <c r="O46" s="125"/>
      <c r="P46" s="72"/>
      <c r="Q46" s="70"/>
      <c r="R46" s="83"/>
      <c r="S46" s="72"/>
      <c r="T46" s="23"/>
      <c r="U46" s="23"/>
    </row>
    <row r="47" spans="1:21" s="1" customFormat="1" ht="15.75" customHeight="1" hidden="1">
      <c r="A47" s="6"/>
      <c r="B47" s="87"/>
      <c r="C47" s="83"/>
      <c r="D47" s="83"/>
      <c r="E47" s="83"/>
      <c r="F47" s="83"/>
      <c r="G47" s="83"/>
      <c r="H47" s="83"/>
      <c r="I47" s="70">
        <f t="shared" si="0"/>
        <v>0</v>
      </c>
      <c r="J47" s="83"/>
      <c r="K47" s="71"/>
      <c r="L47" s="70">
        <f t="shared" si="1"/>
        <v>0</v>
      </c>
      <c r="M47" s="83"/>
      <c r="N47" s="71"/>
      <c r="O47" s="125"/>
      <c r="P47" s="72"/>
      <c r="Q47" s="70">
        <f t="shared" si="2"/>
        <v>0</v>
      </c>
      <c r="R47" s="83"/>
      <c r="S47" s="72"/>
      <c r="T47" s="23"/>
      <c r="U47" s="23"/>
    </row>
    <row r="48" spans="1:21" s="1" customFormat="1" ht="15.75" customHeight="1" hidden="1">
      <c r="A48" s="6"/>
      <c r="B48" s="87"/>
      <c r="C48" s="83"/>
      <c r="D48" s="83"/>
      <c r="E48" s="83"/>
      <c r="F48" s="83"/>
      <c r="G48" s="83"/>
      <c r="H48" s="83"/>
      <c r="I48" s="70">
        <f t="shared" si="0"/>
        <v>0</v>
      </c>
      <c r="J48" s="83"/>
      <c r="K48" s="71"/>
      <c r="L48" s="70">
        <f t="shared" si="1"/>
        <v>0</v>
      </c>
      <c r="M48" s="83"/>
      <c r="N48" s="71"/>
      <c r="O48" s="125"/>
      <c r="P48" s="72"/>
      <c r="Q48" s="70">
        <f t="shared" si="2"/>
        <v>0</v>
      </c>
      <c r="R48" s="83"/>
      <c r="S48" s="72"/>
      <c r="T48" s="23"/>
      <c r="U48" s="23"/>
    </row>
    <row r="49" spans="1:21" s="1" customFormat="1" ht="15.75" customHeight="1" hidden="1">
      <c r="A49" s="6"/>
      <c r="B49" s="87"/>
      <c r="C49" s="83"/>
      <c r="D49" s="83"/>
      <c r="E49" s="83"/>
      <c r="F49" s="83"/>
      <c r="G49" s="83"/>
      <c r="H49" s="83"/>
      <c r="I49" s="70">
        <f t="shared" si="0"/>
        <v>0</v>
      </c>
      <c r="J49" s="83"/>
      <c r="K49" s="71"/>
      <c r="L49" s="70">
        <f t="shared" si="1"/>
        <v>0</v>
      </c>
      <c r="M49" s="83"/>
      <c r="N49" s="71"/>
      <c r="O49" s="125"/>
      <c r="P49" s="72"/>
      <c r="Q49" s="70">
        <f t="shared" si="2"/>
        <v>0</v>
      </c>
      <c r="R49" s="83"/>
      <c r="S49" s="72"/>
      <c r="T49" s="23"/>
      <c r="U49" s="23"/>
    </row>
    <row r="50" spans="1:38" s="1" customFormat="1" ht="38.25" customHeight="1">
      <c r="A50" s="6"/>
      <c r="B50" s="65" t="s">
        <v>37</v>
      </c>
      <c r="C50" s="83"/>
      <c r="D50" s="83"/>
      <c r="E50" s="95"/>
      <c r="F50" s="95"/>
      <c r="G50" s="95"/>
      <c r="H50" s="95"/>
      <c r="I50" s="143">
        <f>J50+K50</f>
        <v>1182985</v>
      </c>
      <c r="J50" s="150">
        <f>1177918+5067</f>
        <v>1182985</v>
      </c>
      <c r="K50" s="151"/>
      <c r="L50" s="143">
        <f>M50+N50</f>
        <v>1283539</v>
      </c>
      <c r="M50" s="150">
        <f>1278041+5498</f>
        <v>1283539</v>
      </c>
      <c r="N50" s="151"/>
      <c r="O50" s="152">
        <v>75</v>
      </c>
      <c r="P50" s="153"/>
      <c r="Q50" s="143">
        <f>R50+S50</f>
        <v>1372103</v>
      </c>
      <c r="R50" s="150">
        <f>1366226+5877</f>
        <v>1372103</v>
      </c>
      <c r="S50" s="154"/>
      <c r="T50" s="29"/>
      <c r="U50" s="2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" customFormat="1" ht="0.75" customHeight="1" hidden="1">
      <c r="A51" s="6"/>
      <c r="B51" s="74"/>
      <c r="C51" s="83"/>
      <c r="D51" s="83"/>
      <c r="E51" s="95"/>
      <c r="F51" s="95"/>
      <c r="G51" s="95"/>
      <c r="H51" s="95"/>
      <c r="I51" s="70"/>
      <c r="J51" s="95"/>
      <c r="K51" s="96"/>
      <c r="L51" s="70"/>
      <c r="M51" s="95"/>
      <c r="N51" s="96"/>
      <c r="O51" s="127"/>
      <c r="P51" s="97"/>
      <c r="Q51" s="70"/>
      <c r="R51" s="95"/>
      <c r="S51" s="97"/>
      <c r="T51" s="29"/>
      <c r="U51" s="2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21" s="1" customFormat="1" ht="0.75" customHeight="1" hidden="1">
      <c r="B52" s="84"/>
      <c r="C52" s="83"/>
      <c r="D52" s="83"/>
      <c r="E52" s="83"/>
      <c r="F52" s="83"/>
      <c r="G52" s="83"/>
      <c r="H52" s="83"/>
      <c r="I52" s="70"/>
      <c r="J52" s="83"/>
      <c r="K52" s="71"/>
      <c r="L52" s="70"/>
      <c r="M52" s="83"/>
      <c r="N52" s="71"/>
      <c r="O52" s="129"/>
      <c r="P52" s="129"/>
      <c r="Q52" s="70"/>
      <c r="R52" s="83"/>
      <c r="S52" s="72"/>
      <c r="T52" s="23"/>
      <c r="U52" s="23"/>
    </row>
    <row r="53" spans="1:21" s="1" customFormat="1" ht="15.75" customHeight="1">
      <c r="A53" s="7"/>
      <c r="B53" s="69" t="s">
        <v>10</v>
      </c>
      <c r="C53" s="70"/>
      <c r="D53" s="63"/>
      <c r="E53" s="70"/>
      <c r="F53" s="70"/>
      <c r="G53" s="70"/>
      <c r="H53" s="63"/>
      <c r="I53" s="70"/>
      <c r="J53" s="70"/>
      <c r="K53" s="71"/>
      <c r="L53" s="70"/>
      <c r="M53" s="70"/>
      <c r="N53" s="71"/>
      <c r="O53" s="125">
        <v>23</v>
      </c>
      <c r="P53" s="72"/>
      <c r="Q53" s="70"/>
      <c r="R53" s="70"/>
      <c r="S53" s="72"/>
      <c r="T53" s="23"/>
      <c r="U53" s="23"/>
    </row>
    <row r="54" spans="2:21" s="1" customFormat="1" ht="12.75">
      <c r="B54" s="69" t="s">
        <v>11</v>
      </c>
      <c r="C54" s="83"/>
      <c r="D54" s="83"/>
      <c r="E54" s="83"/>
      <c r="F54" s="83"/>
      <c r="G54" s="83"/>
      <c r="H54" s="83"/>
      <c r="I54" s="70"/>
      <c r="J54" s="83"/>
      <c r="K54" s="71"/>
      <c r="L54" s="70"/>
      <c r="M54" s="83"/>
      <c r="N54" s="71"/>
      <c r="O54" s="125"/>
      <c r="P54" s="72"/>
      <c r="Q54" s="70"/>
      <c r="R54" s="83"/>
      <c r="S54" s="72"/>
      <c r="T54" s="23"/>
      <c r="U54" s="23"/>
    </row>
    <row r="55" spans="1:21" s="1" customFormat="1" ht="13.5" customHeight="1">
      <c r="A55" s="6"/>
      <c r="B55" s="74" t="s">
        <v>12</v>
      </c>
      <c r="C55" s="83"/>
      <c r="D55" s="83"/>
      <c r="E55" s="83"/>
      <c r="F55" s="83"/>
      <c r="G55" s="83"/>
      <c r="H55" s="83"/>
      <c r="I55" s="70">
        <f t="shared" si="0"/>
        <v>35</v>
      </c>
      <c r="J55" s="83">
        <v>35</v>
      </c>
      <c r="K55" s="71"/>
      <c r="L55" s="70">
        <f>M55+N55</f>
        <v>35</v>
      </c>
      <c r="M55" s="83">
        <v>35</v>
      </c>
      <c r="N55" s="71"/>
      <c r="O55" s="125"/>
      <c r="P55" s="72"/>
      <c r="Q55" s="70">
        <f>R55+S55</f>
        <v>35</v>
      </c>
      <c r="R55" s="83">
        <v>35</v>
      </c>
      <c r="S55" s="72"/>
      <c r="T55" s="23"/>
      <c r="U55" s="23"/>
    </row>
    <row r="56" spans="1:21" s="1" customFormat="1" ht="12.75">
      <c r="A56" s="6"/>
      <c r="B56" s="99" t="s">
        <v>13</v>
      </c>
      <c r="C56" s="83"/>
      <c r="D56" s="83"/>
      <c r="E56" s="83"/>
      <c r="F56" s="83"/>
      <c r="G56" s="83"/>
      <c r="H56" s="83"/>
      <c r="I56" s="70"/>
      <c r="J56" s="83"/>
      <c r="K56" s="71"/>
      <c r="L56" s="70"/>
      <c r="M56" s="83"/>
      <c r="N56" s="71"/>
      <c r="O56" s="125"/>
      <c r="P56" s="72"/>
      <c r="Q56" s="70"/>
      <c r="R56" s="83"/>
      <c r="S56" s="72"/>
      <c r="T56" s="23"/>
      <c r="U56" s="23"/>
    </row>
    <row r="57" spans="1:19" s="1" customFormat="1" ht="18" customHeight="1">
      <c r="A57" s="6"/>
      <c r="B57" s="82" t="s">
        <v>17</v>
      </c>
      <c r="C57" s="83"/>
      <c r="D57" s="83"/>
      <c r="E57" s="83"/>
      <c r="F57" s="83"/>
      <c r="G57" s="83"/>
      <c r="H57" s="83"/>
      <c r="I57" s="70">
        <f t="shared" si="0"/>
        <v>1280</v>
      </c>
      <c r="J57" s="83">
        <v>1280</v>
      </c>
      <c r="K57" s="71"/>
      <c r="L57" s="70">
        <f t="shared" si="1"/>
        <v>1300</v>
      </c>
      <c r="M57" s="83">
        <v>1300</v>
      </c>
      <c r="N57" s="71"/>
      <c r="O57" s="125"/>
      <c r="P57" s="72"/>
      <c r="Q57" s="70">
        <f t="shared" si="2"/>
        <v>1350</v>
      </c>
      <c r="R57" s="83">
        <v>1350</v>
      </c>
      <c r="S57" s="72"/>
    </row>
    <row r="58" spans="2:19" s="1" customFormat="1" ht="15.75" customHeight="1">
      <c r="B58" s="100" t="s">
        <v>35</v>
      </c>
      <c r="C58" s="83"/>
      <c r="D58" s="83"/>
      <c r="E58" s="83"/>
      <c r="F58" s="83"/>
      <c r="G58" s="83"/>
      <c r="H58" s="83"/>
      <c r="I58" s="70">
        <f t="shared" si="0"/>
        <v>29</v>
      </c>
      <c r="J58" s="83">
        <v>29</v>
      </c>
      <c r="K58" s="71"/>
      <c r="L58" s="70">
        <f t="shared" si="1"/>
        <v>30</v>
      </c>
      <c r="M58" s="83">
        <v>30</v>
      </c>
      <c r="N58" s="71"/>
      <c r="O58" s="125"/>
      <c r="P58" s="72"/>
      <c r="Q58" s="70">
        <f t="shared" si="2"/>
        <v>31</v>
      </c>
      <c r="R58" s="83">
        <v>31</v>
      </c>
      <c r="S58" s="72"/>
    </row>
    <row r="59" spans="1:19" s="1" customFormat="1" ht="26.25" customHeight="1">
      <c r="A59" s="6"/>
      <c r="B59" s="88" t="s">
        <v>42</v>
      </c>
      <c r="C59" s="83"/>
      <c r="D59" s="83"/>
      <c r="E59" s="83"/>
      <c r="F59" s="83"/>
      <c r="G59" s="83"/>
      <c r="H59" s="83"/>
      <c r="I59" s="70">
        <f t="shared" si="0"/>
        <v>28</v>
      </c>
      <c r="J59" s="83">
        <v>28</v>
      </c>
      <c r="K59" s="71"/>
      <c r="L59" s="70">
        <f t="shared" si="1"/>
        <v>30</v>
      </c>
      <c r="M59" s="83">
        <v>30</v>
      </c>
      <c r="N59" s="71"/>
      <c r="O59" s="125">
        <v>100</v>
      </c>
      <c r="P59" s="83"/>
      <c r="Q59" s="70">
        <f t="shared" si="2"/>
        <v>35</v>
      </c>
      <c r="R59" s="83">
        <v>35</v>
      </c>
      <c r="S59" s="72"/>
    </row>
    <row r="60" spans="1:19" s="1" customFormat="1" ht="15" customHeight="1">
      <c r="A60" s="6"/>
      <c r="B60" s="88" t="s">
        <v>41</v>
      </c>
      <c r="C60" s="83"/>
      <c r="D60" s="83"/>
      <c r="E60" s="83"/>
      <c r="F60" s="83"/>
      <c r="G60" s="83"/>
      <c r="H60" s="83"/>
      <c r="I60" s="70">
        <v>4</v>
      </c>
      <c r="J60" s="83">
        <v>4</v>
      </c>
      <c r="K60" s="71"/>
      <c r="L60" s="70">
        <v>4</v>
      </c>
      <c r="M60" s="83">
        <v>4</v>
      </c>
      <c r="N60" s="71"/>
      <c r="O60" s="125"/>
      <c r="P60" s="83"/>
      <c r="Q60" s="70">
        <v>4</v>
      </c>
      <c r="R60" s="83">
        <v>4</v>
      </c>
      <c r="S60" s="72"/>
    </row>
    <row r="61" spans="1:19" s="1" customFormat="1" ht="15.75" customHeight="1">
      <c r="A61" s="6"/>
      <c r="B61" s="88" t="s">
        <v>40</v>
      </c>
      <c r="C61" s="83"/>
      <c r="D61" s="83"/>
      <c r="E61" s="83"/>
      <c r="F61" s="83"/>
      <c r="G61" s="83"/>
      <c r="H61" s="83"/>
      <c r="I61" s="70">
        <v>2300</v>
      </c>
      <c r="J61" s="83">
        <v>2300</v>
      </c>
      <c r="K61" s="71"/>
      <c r="L61" s="70">
        <v>1600</v>
      </c>
      <c r="M61" s="83">
        <v>1600</v>
      </c>
      <c r="N61" s="71"/>
      <c r="O61" s="125"/>
      <c r="P61" s="83"/>
      <c r="Q61" s="70"/>
      <c r="R61" s="83"/>
      <c r="S61" s="72"/>
    </row>
    <row r="62" spans="1:19" s="1" customFormat="1" ht="12" customHeight="1">
      <c r="A62" s="6"/>
      <c r="B62" s="88" t="s">
        <v>19</v>
      </c>
      <c r="C62" s="83"/>
      <c r="D62" s="83"/>
      <c r="E62" s="83"/>
      <c r="F62" s="83"/>
      <c r="G62" s="83"/>
      <c r="H62" s="83"/>
      <c r="I62" s="70">
        <f>J62+K62</f>
        <v>50</v>
      </c>
      <c r="J62" s="83">
        <v>50</v>
      </c>
      <c r="K62" s="71"/>
      <c r="L62" s="70">
        <f>M62+N62</f>
        <v>50</v>
      </c>
      <c r="M62" s="83">
        <v>50</v>
      </c>
      <c r="N62" s="71"/>
      <c r="O62" s="125"/>
      <c r="P62" s="83"/>
      <c r="Q62" s="70">
        <f>R62+S62</f>
        <v>50</v>
      </c>
      <c r="R62" s="83">
        <v>50</v>
      </c>
      <c r="S62" s="72"/>
    </row>
    <row r="63" spans="1:19" s="1" customFormat="1" ht="12.75" customHeight="1">
      <c r="A63" s="6"/>
      <c r="B63" s="101" t="s">
        <v>16</v>
      </c>
      <c r="C63" s="83"/>
      <c r="D63" s="83"/>
      <c r="E63" s="83"/>
      <c r="F63" s="83"/>
      <c r="G63" s="83"/>
      <c r="H63" s="83"/>
      <c r="I63" s="70"/>
      <c r="J63" s="83"/>
      <c r="K63" s="71"/>
      <c r="L63" s="70"/>
      <c r="M63" s="83"/>
      <c r="N63" s="71"/>
      <c r="O63" s="125"/>
      <c r="P63" s="83"/>
      <c r="Q63" s="70"/>
      <c r="R63" s="83"/>
      <c r="S63" s="72"/>
    </row>
    <row r="64" spans="2:19" s="1" customFormat="1" ht="14.25" customHeight="1">
      <c r="B64" s="85" t="s">
        <v>18</v>
      </c>
      <c r="C64" s="83"/>
      <c r="D64" s="83"/>
      <c r="E64" s="83"/>
      <c r="F64" s="83"/>
      <c r="G64" s="83"/>
      <c r="H64" s="83"/>
      <c r="I64" s="70">
        <f>J64+K64</f>
        <v>50</v>
      </c>
      <c r="J64" s="83">
        <v>50</v>
      </c>
      <c r="K64" s="71"/>
      <c r="L64" s="70">
        <f>M64+N64</f>
        <v>55</v>
      </c>
      <c r="M64" s="83">
        <v>55</v>
      </c>
      <c r="N64" s="71"/>
      <c r="O64" s="129"/>
      <c r="P64" s="129"/>
      <c r="Q64" s="70">
        <f>R64+S64</f>
        <v>60</v>
      </c>
      <c r="R64" s="83">
        <v>60</v>
      </c>
      <c r="S64" s="72"/>
    </row>
    <row r="65" spans="2:19" s="1" customFormat="1" ht="17.25" customHeight="1" thickBot="1">
      <c r="B65" s="102" t="s">
        <v>36</v>
      </c>
      <c r="C65" s="103"/>
      <c r="D65" s="103"/>
      <c r="E65" s="103"/>
      <c r="F65" s="103"/>
      <c r="G65" s="103"/>
      <c r="H65" s="103"/>
      <c r="I65" s="134">
        <f>J65+K65</f>
        <v>10</v>
      </c>
      <c r="J65" s="103">
        <v>10</v>
      </c>
      <c r="K65" s="105"/>
      <c r="L65" s="134">
        <f>M65+N65</f>
        <v>15</v>
      </c>
      <c r="M65" s="103">
        <v>15</v>
      </c>
      <c r="N65" s="105"/>
      <c r="O65" s="155"/>
      <c r="P65" s="155"/>
      <c r="Q65" s="134">
        <f>R65+S65</f>
        <v>20</v>
      </c>
      <c r="R65" s="103">
        <v>20</v>
      </c>
      <c r="S65" s="106"/>
    </row>
    <row r="66" spans="2:19" s="6" customFormat="1" ht="27" customHeight="1">
      <c r="B66" s="197" t="s">
        <v>56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9" t="s">
        <v>57</v>
      </c>
      <c r="N66" s="198"/>
      <c r="O66" s="107"/>
      <c r="P66" s="107"/>
      <c r="Q66" s="107"/>
      <c r="R66" s="107"/>
      <c r="S66" s="107"/>
    </row>
    <row r="67" spans="2:19" s="6" customFormat="1" ht="18.75" customHeight="1">
      <c r="B67" s="200"/>
      <c r="C67" s="201"/>
      <c r="D67" s="202"/>
      <c r="E67" s="201"/>
      <c r="F67" s="201"/>
      <c r="G67" s="201"/>
      <c r="H67" s="201"/>
      <c r="I67" s="201"/>
      <c r="J67" s="202"/>
      <c r="K67" s="201"/>
      <c r="L67" s="201"/>
      <c r="M67" s="202"/>
      <c r="N67" s="201"/>
      <c r="O67" s="8"/>
      <c r="P67" s="8"/>
      <c r="Q67" s="8"/>
      <c r="S67" s="8"/>
    </row>
    <row r="68" spans="2:19" s="6" customFormat="1" ht="15.75" customHeight="1">
      <c r="B68" s="203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8"/>
      <c r="P68" s="8"/>
      <c r="Q68" s="8"/>
      <c r="S68" s="8"/>
    </row>
    <row r="69" spans="2:19" s="6" customFormat="1" ht="15.75" customHeight="1">
      <c r="B69" s="15"/>
      <c r="C69" s="8"/>
      <c r="E69" s="8"/>
      <c r="F69" s="8"/>
      <c r="G69" s="8"/>
      <c r="H69" s="8"/>
      <c r="I69" s="8"/>
      <c r="K69" s="8"/>
      <c r="L69" s="8"/>
      <c r="N69" s="8"/>
      <c r="O69" s="8"/>
      <c r="P69" s="8"/>
      <c r="Q69" s="8"/>
      <c r="S69" s="8"/>
    </row>
    <row r="70" spans="2:19" s="6" customFormat="1" ht="15.75" customHeight="1">
      <c r="B70" s="16"/>
      <c r="C70" s="8"/>
      <c r="E70" s="8"/>
      <c r="F70" s="8"/>
      <c r="G70" s="8"/>
      <c r="H70" s="8"/>
      <c r="I70" s="8"/>
      <c r="K70" s="8"/>
      <c r="L70" s="8"/>
      <c r="N70" s="8"/>
      <c r="O70" s="8"/>
      <c r="P70" s="8"/>
      <c r="Q70" s="8"/>
      <c r="S70" s="8"/>
    </row>
    <row r="71" spans="2:19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P71" s="8"/>
      <c r="Q71" s="8"/>
      <c r="S71" s="8"/>
    </row>
    <row r="72" spans="2:19" s="6" customFormat="1" ht="22.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P72" s="8"/>
      <c r="Q72" s="8"/>
      <c r="S72" s="8"/>
    </row>
    <row r="73" spans="2:19" s="6" customFormat="1" ht="39.7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22.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8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2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31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22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37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22.5" customHeight="1">
      <c r="B80" s="24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15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39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22.5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6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M88" s="8"/>
      <c r="N88" s="8"/>
      <c r="O88" s="8"/>
      <c r="P88" s="8"/>
    </row>
    <row r="89" spans="2:16" s="6" customFormat="1" ht="22.5" customHeight="1">
      <c r="B89" s="16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12.75" customHeight="1">
      <c r="B90" s="17"/>
      <c r="C90" s="18"/>
      <c r="D90" s="19"/>
      <c r="E90" s="20"/>
      <c r="F90" s="18"/>
      <c r="G90" s="18"/>
      <c r="H90" s="18"/>
      <c r="I90" s="18"/>
      <c r="J90" s="19"/>
      <c r="K90" s="21"/>
      <c r="L90" s="21"/>
      <c r="M90" s="21"/>
      <c r="N90" s="20"/>
      <c r="O90" s="20"/>
      <c r="P90" s="18"/>
    </row>
    <row r="91" spans="2:3" s="6" customFormat="1" ht="15">
      <c r="B91" s="5"/>
      <c r="C91" s="8"/>
    </row>
    <row r="92" spans="2:9" s="6" customFormat="1" ht="14.25" customHeight="1">
      <c r="B92" s="4"/>
      <c r="C92" s="8"/>
      <c r="E92" s="8"/>
      <c r="F92" s="8"/>
      <c r="G92" s="8"/>
      <c r="H92" s="8"/>
      <c r="I92" s="8"/>
    </row>
    <row r="93" spans="2:12" s="11" customFormat="1" ht="15.75">
      <c r="B93" s="12"/>
      <c r="C93" s="13"/>
      <c r="L93" s="14"/>
    </row>
    <row r="94" spans="3:9" s="6" customFormat="1" ht="12.75">
      <c r="C94" s="8"/>
      <c r="E94" s="8"/>
      <c r="F94" s="8"/>
      <c r="G94" s="8"/>
      <c r="H94" s="8"/>
      <c r="I94" s="8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2:3" s="6" customFormat="1" ht="15">
      <c r="B97" s="2"/>
      <c r="C97" s="8"/>
    </row>
    <row r="98" spans="2:3" s="6" customFormat="1" ht="27.75" customHeight="1">
      <c r="B98" s="3"/>
      <c r="C98" s="8"/>
    </row>
    <row r="99" spans="2:3" s="6" customFormat="1" ht="27.75" customHeight="1">
      <c r="B99" s="3"/>
      <c r="C99" s="8"/>
    </row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pans="12:14" s="1" customFormat="1" ht="12.75">
      <c r="L108" s="6"/>
      <c r="M108" s="6"/>
      <c r="N108" s="6"/>
    </row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="1" customFormat="1" ht="12.75">
      <c r="L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ht="12.75">
      <c r="L159" s="22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</sheetData>
  <mergeCells count="19">
    <mergeCell ref="N1:S1"/>
    <mergeCell ref="N2:S2"/>
    <mergeCell ref="B5:S5"/>
    <mergeCell ref="I7:K7"/>
    <mergeCell ref="L7:N7"/>
    <mergeCell ref="Q7:S7"/>
    <mergeCell ref="A9:A10"/>
    <mergeCell ref="D9:D10"/>
    <mergeCell ref="Q9:Q10"/>
    <mergeCell ref="J9:K9"/>
    <mergeCell ref="I9:I10"/>
    <mergeCell ref="L9:L10"/>
    <mergeCell ref="M9:N9"/>
    <mergeCell ref="R9:S9"/>
    <mergeCell ref="E9:F9"/>
    <mergeCell ref="G9:H9"/>
    <mergeCell ref="B7:B10"/>
    <mergeCell ref="C7:C10"/>
    <mergeCell ref="O9:P9"/>
  </mergeCells>
  <printOptions/>
  <pageMargins left="0.58" right="0.3" top="0.21" bottom="0.2" header="0.19" footer="0.18"/>
  <pageSetup horizontalDpi="600" verticalDpi="600" orientation="landscape" paperSize="9" scale="72" r:id="rId1"/>
  <rowBreaks count="1" manualBreakCount="1">
    <brk id="66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424"/>
  <sheetViews>
    <sheetView zoomScale="75" zoomScaleNormal="75" zoomScaleSheetLayoutView="75" workbookViewId="0" topLeftCell="I17">
      <selection activeCell="B1" sqref="B1:S67"/>
    </sheetView>
  </sheetViews>
  <sheetFormatPr defaultColWidth="9.00390625" defaultRowHeight="12.75"/>
  <cols>
    <col min="1" max="1" width="3.75390625" style="0" hidden="1" customWidth="1"/>
    <col min="2" max="2" width="92.125" style="0" customWidth="1"/>
    <col min="3" max="3" width="10.12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6.00390625" style="1" hidden="1" customWidth="1"/>
    <col min="9" max="9" width="8.75390625" style="0" customWidth="1"/>
    <col min="10" max="10" width="8.375" style="0" customWidth="1"/>
    <col min="11" max="11" width="9.25390625" style="0" customWidth="1"/>
    <col min="12" max="12" width="7.75390625" style="0" customWidth="1"/>
    <col min="14" max="14" width="8.125" style="0" customWidth="1"/>
    <col min="15" max="15" width="10.625" style="0" hidden="1" customWidth="1"/>
    <col min="16" max="16" width="0.2421875" style="0" hidden="1" customWidth="1"/>
    <col min="17" max="17" width="9.25390625" style="0" customWidth="1"/>
    <col min="18" max="18" width="8.75390625" style="0" customWidth="1"/>
    <col min="19" max="19" width="10.375" style="0" customWidth="1"/>
  </cols>
  <sheetData>
    <row r="1" spans="1:19" ht="15" customHeight="1">
      <c r="A1" s="1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34" t="s">
        <v>58</v>
      </c>
      <c r="O1" s="234"/>
      <c r="P1" s="234"/>
      <c r="Q1" s="234"/>
      <c r="R1" s="234"/>
      <c r="S1" s="234"/>
    </row>
    <row r="2" spans="1:19" ht="14.25" customHeight="1">
      <c r="A2" s="1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41" t="s">
        <v>54</v>
      </c>
      <c r="O2" s="241"/>
      <c r="P2" s="241"/>
      <c r="Q2" s="241"/>
      <c r="R2" s="241"/>
      <c r="S2" s="241"/>
    </row>
    <row r="3" spans="1:19" ht="14.25" customHeight="1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7" t="s">
        <v>55</v>
      </c>
      <c r="O3" s="208"/>
      <c r="P3" s="208"/>
      <c r="Q3" s="208"/>
      <c r="R3" s="208"/>
      <c r="S3" s="208"/>
    </row>
    <row r="4" spans="1:19" ht="14.25" customHeight="1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7"/>
      <c r="O4" s="208"/>
      <c r="P4" s="208"/>
      <c r="Q4" s="208"/>
      <c r="R4" s="208"/>
      <c r="S4" s="208"/>
    </row>
    <row r="5" spans="1:19" s="1" customFormat="1" ht="37.5" customHeight="1">
      <c r="A5" s="10"/>
      <c r="B5" s="217" t="s">
        <v>48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s="1" customFormat="1" ht="10.5" customHeight="1" thickBot="1">
      <c r="A6" s="1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2"/>
      <c r="S6" s="32"/>
    </row>
    <row r="7" spans="1:19" s="1" customFormat="1" ht="12.75" customHeight="1" thickBot="1">
      <c r="A7" s="10"/>
      <c r="B7" s="235" t="s">
        <v>20</v>
      </c>
      <c r="C7" s="219" t="s">
        <v>21</v>
      </c>
      <c r="D7" s="108"/>
      <c r="E7" s="108"/>
      <c r="F7" s="108"/>
      <c r="G7" s="108"/>
      <c r="H7" s="108"/>
      <c r="I7" s="260" t="s">
        <v>26</v>
      </c>
      <c r="J7" s="261"/>
      <c r="K7" s="261"/>
      <c r="L7" s="263" t="s">
        <v>7</v>
      </c>
      <c r="M7" s="264"/>
      <c r="N7" s="265"/>
      <c r="O7" s="109"/>
      <c r="P7" s="109"/>
      <c r="Q7" s="263" t="s">
        <v>8</v>
      </c>
      <c r="R7" s="264"/>
      <c r="S7" s="266"/>
    </row>
    <row r="8" spans="2:19" s="1" customFormat="1" ht="13.5" customHeight="1" hidden="1" thickBot="1">
      <c r="B8" s="236"/>
      <c r="C8" s="253"/>
      <c r="D8" s="110"/>
      <c r="E8" s="110"/>
      <c r="F8" s="110"/>
      <c r="G8" s="110"/>
      <c r="H8" s="110"/>
      <c r="I8" s="111"/>
      <c r="J8" s="111"/>
      <c r="K8" s="111"/>
      <c r="L8" s="112"/>
      <c r="M8" s="112"/>
      <c r="N8" s="113"/>
      <c r="O8" s="114"/>
      <c r="P8" s="114"/>
      <c r="Q8" s="114"/>
      <c r="R8" s="114"/>
      <c r="S8" s="115"/>
    </row>
    <row r="9" spans="1:19" s="1" customFormat="1" ht="12.75" customHeight="1">
      <c r="A9" s="228"/>
      <c r="B9" s="236"/>
      <c r="C9" s="253"/>
      <c r="D9" s="267" t="s">
        <v>3</v>
      </c>
      <c r="E9" s="267" t="s">
        <v>0</v>
      </c>
      <c r="F9" s="267"/>
      <c r="G9" s="267" t="s">
        <v>4</v>
      </c>
      <c r="H9" s="267"/>
      <c r="I9" s="256" t="s">
        <v>25</v>
      </c>
      <c r="J9" s="258" t="s">
        <v>22</v>
      </c>
      <c r="K9" s="259"/>
      <c r="L9" s="256" t="s">
        <v>25</v>
      </c>
      <c r="M9" s="258" t="s">
        <v>22</v>
      </c>
      <c r="N9" s="259"/>
      <c r="O9" s="254" t="s">
        <v>9</v>
      </c>
      <c r="P9" s="255"/>
      <c r="Q9" s="256" t="s">
        <v>25</v>
      </c>
      <c r="R9" s="258" t="s">
        <v>22</v>
      </c>
      <c r="S9" s="262"/>
    </row>
    <row r="10" spans="1:19" s="1" customFormat="1" ht="30.75" customHeight="1">
      <c r="A10" s="228"/>
      <c r="B10" s="236"/>
      <c r="C10" s="253"/>
      <c r="D10" s="267"/>
      <c r="E10" s="116" t="s">
        <v>1</v>
      </c>
      <c r="F10" s="116" t="s">
        <v>2</v>
      </c>
      <c r="G10" s="116" t="s">
        <v>1</v>
      </c>
      <c r="H10" s="116" t="s">
        <v>2</v>
      </c>
      <c r="I10" s="257"/>
      <c r="J10" s="116" t="s">
        <v>23</v>
      </c>
      <c r="K10" s="117" t="s">
        <v>24</v>
      </c>
      <c r="L10" s="257"/>
      <c r="M10" s="116" t="s">
        <v>23</v>
      </c>
      <c r="N10" s="117" t="s">
        <v>24</v>
      </c>
      <c r="O10" s="118" t="s">
        <v>1</v>
      </c>
      <c r="P10" s="119" t="s">
        <v>2</v>
      </c>
      <c r="Q10" s="257"/>
      <c r="R10" s="116" t="s">
        <v>23</v>
      </c>
      <c r="S10" s="119" t="s">
        <v>24</v>
      </c>
    </row>
    <row r="11" spans="1:53" s="1" customFormat="1" ht="12" customHeight="1">
      <c r="A11" s="7"/>
      <c r="B11" s="45">
        <v>1</v>
      </c>
      <c r="C11" s="46">
        <v>2</v>
      </c>
      <c r="D11" s="42"/>
      <c r="E11" s="42"/>
      <c r="F11" s="42"/>
      <c r="G11" s="42"/>
      <c r="H11" s="42"/>
      <c r="I11" s="47">
        <v>3</v>
      </c>
      <c r="J11" s="42">
        <v>4</v>
      </c>
      <c r="K11" s="43">
        <v>5</v>
      </c>
      <c r="L11" s="47">
        <v>6</v>
      </c>
      <c r="M11" s="42">
        <v>7</v>
      </c>
      <c r="N11" s="43">
        <v>8</v>
      </c>
      <c r="O11" s="120"/>
      <c r="P11" s="120"/>
      <c r="Q11" s="47">
        <v>9</v>
      </c>
      <c r="R11" s="42">
        <v>10</v>
      </c>
      <c r="S11" s="44">
        <v>11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19" s="1" customFormat="1" ht="16.5" customHeight="1" hidden="1">
      <c r="A12" s="7"/>
      <c r="B12" s="49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1"/>
      <c r="O12" s="121"/>
      <c r="P12" s="121"/>
      <c r="Q12" s="50"/>
      <c r="R12" s="50"/>
      <c r="S12" s="52"/>
    </row>
    <row r="13" spans="1:19" s="1" customFormat="1" ht="15" customHeight="1">
      <c r="A13" s="7"/>
      <c r="B13" s="49" t="s">
        <v>51</v>
      </c>
      <c r="C13" s="122">
        <v>10116</v>
      </c>
      <c r="D13" s="50"/>
      <c r="E13" s="50"/>
      <c r="F13" s="50"/>
      <c r="G13" s="50"/>
      <c r="H13" s="50"/>
      <c r="I13" s="50"/>
      <c r="J13" s="50"/>
      <c r="K13" s="51"/>
      <c r="L13" s="50"/>
      <c r="M13" s="50"/>
      <c r="N13" s="51"/>
      <c r="O13" s="121"/>
      <c r="P13" s="121"/>
      <c r="Q13" s="50"/>
      <c r="R13" s="50"/>
      <c r="S13" s="52"/>
    </row>
    <row r="14" spans="1:19" s="26" customFormat="1" ht="28.5" customHeight="1">
      <c r="A14" s="25"/>
      <c r="B14" s="57" t="s">
        <v>45</v>
      </c>
      <c r="C14" s="67"/>
      <c r="D14" s="67"/>
      <c r="E14" s="67"/>
      <c r="F14" s="67"/>
      <c r="G14" s="67"/>
      <c r="H14" s="67"/>
      <c r="I14" s="66">
        <f>J14+K14</f>
        <v>2678663</v>
      </c>
      <c r="J14" s="66">
        <f>J16+J51</f>
        <v>2569724</v>
      </c>
      <c r="K14" s="66">
        <f>K16+K51</f>
        <v>108939</v>
      </c>
      <c r="L14" s="66">
        <f>M14+N14</f>
        <v>2897090</v>
      </c>
      <c r="M14" s="66">
        <f>M16+M51</f>
        <v>2788151</v>
      </c>
      <c r="N14" s="66">
        <f>N16+N51</f>
        <v>108939</v>
      </c>
      <c r="O14" s="123"/>
      <c r="P14" s="61"/>
      <c r="Q14" s="66">
        <f>R14+S14</f>
        <v>3089472</v>
      </c>
      <c r="R14" s="66">
        <f>R16+R51</f>
        <v>2980533</v>
      </c>
      <c r="S14" s="124">
        <f>S16+S51</f>
        <v>108939</v>
      </c>
    </row>
    <row r="15" spans="1:19" s="1" customFormat="1" ht="39" customHeight="1">
      <c r="A15" s="7"/>
      <c r="B15" s="57" t="s">
        <v>43</v>
      </c>
      <c r="C15" s="70"/>
      <c r="D15" s="70"/>
      <c r="E15" s="70"/>
      <c r="F15" s="70"/>
      <c r="G15" s="70"/>
      <c r="H15" s="70"/>
      <c r="I15" s="70"/>
      <c r="J15" s="70"/>
      <c r="K15" s="71"/>
      <c r="L15" s="70"/>
      <c r="M15" s="70"/>
      <c r="N15" s="71"/>
      <c r="O15" s="125"/>
      <c r="P15" s="72"/>
      <c r="Q15" s="70"/>
      <c r="R15" s="70"/>
      <c r="S15" s="72"/>
    </row>
    <row r="16" spans="1:19" s="26" customFormat="1" ht="35.25" customHeight="1">
      <c r="A16" s="25"/>
      <c r="B16" s="65" t="s">
        <v>29</v>
      </c>
      <c r="C16" s="67"/>
      <c r="D16" s="67"/>
      <c r="E16" s="67"/>
      <c r="F16" s="67"/>
      <c r="G16" s="67"/>
      <c r="H16" s="67"/>
      <c r="I16" s="67">
        <f>J16+K16</f>
        <v>1969769</v>
      </c>
      <c r="J16" s="67">
        <v>1860830</v>
      </c>
      <c r="K16" s="60">
        <v>108939</v>
      </c>
      <c r="L16" s="67">
        <f>M16+N16</f>
        <v>2127940</v>
      </c>
      <c r="M16" s="66">
        <v>2019001</v>
      </c>
      <c r="N16" s="60">
        <v>108939</v>
      </c>
      <c r="O16" s="123"/>
      <c r="P16" s="61"/>
      <c r="Q16" s="67">
        <f>R16+S16</f>
        <v>2267251</v>
      </c>
      <c r="R16" s="66">
        <f>M16*1.069</f>
        <v>2158312</v>
      </c>
      <c r="S16" s="61">
        <v>108939</v>
      </c>
    </row>
    <row r="17" spans="1:19" s="1" customFormat="1" ht="12.75">
      <c r="A17" s="7"/>
      <c r="B17" s="69" t="s">
        <v>10</v>
      </c>
      <c r="C17" s="70"/>
      <c r="D17" s="70"/>
      <c r="E17" s="70"/>
      <c r="F17" s="70"/>
      <c r="G17" s="70"/>
      <c r="H17" s="70"/>
      <c r="I17" s="70"/>
      <c r="J17" s="70"/>
      <c r="K17" s="71"/>
      <c r="L17" s="70"/>
      <c r="M17" s="70"/>
      <c r="N17" s="71"/>
      <c r="O17" s="125"/>
      <c r="P17" s="72"/>
      <c r="Q17" s="70"/>
      <c r="R17" s="70"/>
      <c r="S17" s="72"/>
    </row>
    <row r="18" spans="1:19" s="1" customFormat="1" ht="12.75">
      <c r="A18" s="7"/>
      <c r="B18" s="73" t="s">
        <v>11</v>
      </c>
      <c r="C18" s="70"/>
      <c r="D18" s="70"/>
      <c r="E18" s="70"/>
      <c r="F18" s="70"/>
      <c r="G18" s="70"/>
      <c r="H18" s="70"/>
      <c r="I18" s="70"/>
      <c r="J18" s="70"/>
      <c r="K18" s="71"/>
      <c r="L18" s="70"/>
      <c r="M18" s="70"/>
      <c r="N18" s="71"/>
      <c r="O18" s="125">
        <v>26</v>
      </c>
      <c r="P18" s="72"/>
      <c r="Q18" s="70"/>
      <c r="R18" s="70"/>
      <c r="S18" s="72"/>
    </row>
    <row r="19" spans="1:19" s="1" customFormat="1" ht="12.75">
      <c r="A19" s="7"/>
      <c r="B19" s="74" t="s">
        <v>31</v>
      </c>
      <c r="C19" s="70"/>
      <c r="D19" s="70"/>
      <c r="E19" s="70"/>
      <c r="F19" s="70"/>
      <c r="G19" s="70"/>
      <c r="H19" s="70"/>
      <c r="I19" s="70">
        <f aca="true" t="shared" si="0" ref="I19:I65">J19+K19</f>
        <v>2</v>
      </c>
      <c r="J19" s="70">
        <v>2</v>
      </c>
      <c r="K19" s="71"/>
      <c r="L19" s="70">
        <f aca="true" t="shared" si="1" ref="L19:L65">M19+N19</f>
        <v>2</v>
      </c>
      <c r="M19" s="70">
        <v>2</v>
      </c>
      <c r="N19" s="71"/>
      <c r="O19" s="125"/>
      <c r="P19" s="72"/>
      <c r="Q19" s="70">
        <f aca="true" t="shared" si="2" ref="Q19:Q65">R19+S19</f>
        <v>2</v>
      </c>
      <c r="R19" s="70">
        <v>2</v>
      </c>
      <c r="S19" s="72"/>
    </row>
    <row r="20" spans="1:19" s="1" customFormat="1" ht="12.75">
      <c r="A20" s="7"/>
      <c r="B20" s="74" t="s">
        <v>12</v>
      </c>
      <c r="C20" s="70"/>
      <c r="D20" s="70"/>
      <c r="E20" s="126"/>
      <c r="F20" s="70"/>
      <c r="G20" s="70"/>
      <c r="H20" s="70"/>
      <c r="I20" s="70">
        <f t="shared" si="0"/>
        <v>55</v>
      </c>
      <c r="J20" s="70">
        <v>55</v>
      </c>
      <c r="K20" s="77"/>
      <c r="L20" s="70">
        <f t="shared" si="1"/>
        <v>55</v>
      </c>
      <c r="M20" s="70">
        <v>55</v>
      </c>
      <c r="N20" s="77"/>
      <c r="O20" s="127">
        <v>50</v>
      </c>
      <c r="P20" s="72"/>
      <c r="Q20" s="70">
        <f t="shared" si="2"/>
        <v>55</v>
      </c>
      <c r="R20" s="70">
        <v>55</v>
      </c>
      <c r="S20" s="78"/>
    </row>
    <row r="21" spans="1:19" s="1" customFormat="1" ht="13.5" customHeight="1">
      <c r="A21" s="7"/>
      <c r="B21" s="73" t="s">
        <v>13</v>
      </c>
      <c r="C21" s="70"/>
      <c r="D21" s="70"/>
      <c r="E21" s="126"/>
      <c r="F21" s="70"/>
      <c r="G21" s="70"/>
      <c r="H21" s="70"/>
      <c r="I21" s="70"/>
      <c r="J21" s="70"/>
      <c r="K21" s="79"/>
      <c r="L21" s="70"/>
      <c r="M21" s="70"/>
      <c r="N21" s="79"/>
      <c r="O21" s="128"/>
      <c r="P21" s="72"/>
      <c r="Q21" s="70"/>
      <c r="R21" s="70"/>
      <c r="S21" s="80"/>
    </row>
    <row r="22" spans="1:19" s="1" customFormat="1" ht="26.25" customHeight="1" hidden="1">
      <c r="A22" s="7"/>
      <c r="B22" s="74"/>
      <c r="C22" s="70"/>
      <c r="D22" s="70"/>
      <c r="E22" s="70"/>
      <c r="F22" s="70"/>
      <c r="G22" s="70"/>
      <c r="H22" s="70"/>
      <c r="I22" s="70">
        <f t="shared" si="0"/>
        <v>0</v>
      </c>
      <c r="J22" s="70"/>
      <c r="K22" s="71"/>
      <c r="L22" s="70">
        <f t="shared" si="1"/>
        <v>0</v>
      </c>
      <c r="M22" s="70"/>
      <c r="N22" s="71"/>
      <c r="O22" s="125"/>
      <c r="P22" s="72"/>
      <c r="Q22" s="70">
        <f t="shared" si="2"/>
        <v>0</v>
      </c>
      <c r="R22" s="70"/>
      <c r="S22" s="72"/>
    </row>
    <row r="23" spans="1:19" s="1" customFormat="1" ht="14.25" customHeight="1" hidden="1">
      <c r="A23" s="7"/>
      <c r="B23" s="81" t="s">
        <v>6</v>
      </c>
      <c r="C23" s="70"/>
      <c r="D23" s="70"/>
      <c r="E23" s="70"/>
      <c r="F23" s="70"/>
      <c r="G23" s="70"/>
      <c r="H23" s="70"/>
      <c r="I23" s="70">
        <f t="shared" si="0"/>
        <v>0</v>
      </c>
      <c r="J23" s="70"/>
      <c r="K23" s="71"/>
      <c r="L23" s="70">
        <f t="shared" si="1"/>
        <v>0</v>
      </c>
      <c r="M23" s="70"/>
      <c r="N23" s="71"/>
      <c r="O23" s="125">
        <v>26</v>
      </c>
      <c r="P23" s="72"/>
      <c r="Q23" s="70">
        <f t="shared" si="2"/>
        <v>0</v>
      </c>
      <c r="R23" s="70"/>
      <c r="S23" s="72"/>
    </row>
    <row r="24" spans="1:19" s="1" customFormat="1" ht="12.75" customHeight="1" hidden="1">
      <c r="A24" s="7"/>
      <c r="B24" s="82" t="s">
        <v>5</v>
      </c>
      <c r="C24" s="70"/>
      <c r="D24" s="70"/>
      <c r="E24" s="70"/>
      <c r="F24" s="70"/>
      <c r="G24" s="70"/>
      <c r="H24" s="70"/>
      <c r="I24" s="70">
        <f t="shared" si="0"/>
        <v>0</v>
      </c>
      <c r="J24" s="83"/>
      <c r="K24" s="71"/>
      <c r="L24" s="70">
        <f t="shared" si="1"/>
        <v>0</v>
      </c>
      <c r="M24" s="83"/>
      <c r="N24" s="71"/>
      <c r="O24" s="129"/>
      <c r="P24" s="130"/>
      <c r="Q24" s="70">
        <f t="shared" si="2"/>
        <v>0</v>
      </c>
      <c r="R24" s="83"/>
      <c r="S24" s="72"/>
    </row>
    <row r="25" spans="1:19" s="1" customFormat="1" ht="0.75" customHeight="1" hidden="1">
      <c r="A25" s="7"/>
      <c r="B25" s="82"/>
      <c r="C25" s="70"/>
      <c r="D25" s="70"/>
      <c r="E25" s="70"/>
      <c r="F25" s="70"/>
      <c r="G25" s="70"/>
      <c r="H25" s="70"/>
      <c r="I25" s="70">
        <f t="shared" si="0"/>
        <v>0</v>
      </c>
      <c r="J25" s="70"/>
      <c r="K25" s="71"/>
      <c r="L25" s="70">
        <f t="shared" si="1"/>
        <v>0</v>
      </c>
      <c r="M25" s="70"/>
      <c r="N25" s="71"/>
      <c r="O25" s="125"/>
      <c r="P25" s="72"/>
      <c r="Q25" s="70">
        <f t="shared" si="2"/>
        <v>0</v>
      </c>
      <c r="R25" s="70"/>
      <c r="S25" s="72"/>
    </row>
    <row r="26" spans="2:19" s="1" customFormat="1" ht="0.75" customHeight="1" hidden="1">
      <c r="B26" s="84"/>
      <c r="C26" s="83"/>
      <c r="D26" s="83"/>
      <c r="E26" s="83"/>
      <c r="F26" s="83"/>
      <c r="G26" s="83"/>
      <c r="H26" s="83"/>
      <c r="I26" s="70">
        <f t="shared" si="0"/>
        <v>0</v>
      </c>
      <c r="J26" s="83"/>
      <c r="K26" s="71"/>
      <c r="L26" s="70">
        <f t="shared" si="1"/>
        <v>0</v>
      </c>
      <c r="M26" s="83"/>
      <c r="N26" s="71"/>
      <c r="O26" s="129"/>
      <c r="P26" s="129"/>
      <c r="Q26" s="70">
        <f t="shared" si="2"/>
        <v>0</v>
      </c>
      <c r="R26" s="83"/>
      <c r="S26" s="72"/>
    </row>
    <row r="27" spans="2:19" s="1" customFormat="1" ht="12.75" customHeight="1" hidden="1">
      <c r="B27" s="84"/>
      <c r="C27" s="83"/>
      <c r="D27" s="83"/>
      <c r="E27" s="83"/>
      <c r="F27" s="83"/>
      <c r="G27" s="83"/>
      <c r="H27" s="83"/>
      <c r="I27" s="70">
        <f t="shared" si="0"/>
        <v>0</v>
      </c>
      <c r="J27" s="83"/>
      <c r="K27" s="71"/>
      <c r="L27" s="70">
        <f t="shared" si="1"/>
        <v>0</v>
      </c>
      <c r="M27" s="83"/>
      <c r="N27" s="71"/>
      <c r="O27" s="129"/>
      <c r="P27" s="129"/>
      <c r="Q27" s="70">
        <f t="shared" si="2"/>
        <v>0</v>
      </c>
      <c r="R27" s="83"/>
      <c r="S27" s="72"/>
    </row>
    <row r="28" spans="2:19" s="1" customFormat="1" ht="12.75" customHeight="1" hidden="1">
      <c r="B28" s="85"/>
      <c r="C28" s="83"/>
      <c r="D28" s="83"/>
      <c r="E28" s="83"/>
      <c r="F28" s="83"/>
      <c r="G28" s="83"/>
      <c r="H28" s="83"/>
      <c r="I28" s="70">
        <f t="shared" si="0"/>
        <v>0</v>
      </c>
      <c r="J28" s="83"/>
      <c r="K28" s="71"/>
      <c r="L28" s="70">
        <f t="shared" si="1"/>
        <v>0</v>
      </c>
      <c r="M28" s="83"/>
      <c r="N28" s="71"/>
      <c r="O28" s="129"/>
      <c r="P28" s="129"/>
      <c r="Q28" s="70">
        <f t="shared" si="2"/>
        <v>0</v>
      </c>
      <c r="R28" s="83"/>
      <c r="S28" s="72"/>
    </row>
    <row r="29" spans="2:19" s="1" customFormat="1" ht="12.75" customHeight="1" hidden="1">
      <c r="B29" s="85"/>
      <c r="C29" s="83"/>
      <c r="D29" s="83"/>
      <c r="E29" s="83"/>
      <c r="F29" s="83"/>
      <c r="G29" s="83"/>
      <c r="H29" s="83"/>
      <c r="I29" s="70">
        <f t="shared" si="0"/>
        <v>0</v>
      </c>
      <c r="J29" s="83"/>
      <c r="K29" s="71"/>
      <c r="L29" s="70">
        <f t="shared" si="1"/>
        <v>0</v>
      </c>
      <c r="M29" s="83"/>
      <c r="N29" s="71"/>
      <c r="O29" s="129"/>
      <c r="P29" s="129"/>
      <c r="Q29" s="70">
        <f t="shared" si="2"/>
        <v>0</v>
      </c>
      <c r="R29" s="83"/>
      <c r="S29" s="72"/>
    </row>
    <row r="30" spans="2:19" s="1" customFormat="1" ht="12.75" customHeight="1" hidden="1">
      <c r="B30" s="84"/>
      <c r="C30" s="83"/>
      <c r="D30" s="83"/>
      <c r="E30" s="83"/>
      <c r="F30" s="83"/>
      <c r="G30" s="83"/>
      <c r="H30" s="83"/>
      <c r="I30" s="70">
        <f t="shared" si="0"/>
        <v>0</v>
      </c>
      <c r="J30" s="83"/>
      <c r="K30" s="71"/>
      <c r="L30" s="70">
        <f t="shared" si="1"/>
        <v>0</v>
      </c>
      <c r="M30" s="83"/>
      <c r="N30" s="71"/>
      <c r="O30" s="129"/>
      <c r="P30" s="129"/>
      <c r="Q30" s="70">
        <f t="shared" si="2"/>
        <v>0</v>
      </c>
      <c r="R30" s="83"/>
      <c r="S30" s="72"/>
    </row>
    <row r="31" spans="1:19" s="1" customFormat="1" ht="0.75" customHeight="1" hidden="1">
      <c r="A31" s="7"/>
      <c r="B31" s="86"/>
      <c r="C31" s="70"/>
      <c r="D31" s="70"/>
      <c r="E31" s="70"/>
      <c r="F31" s="70"/>
      <c r="G31" s="70"/>
      <c r="H31" s="70"/>
      <c r="I31" s="70">
        <f t="shared" si="0"/>
        <v>0</v>
      </c>
      <c r="J31" s="70"/>
      <c r="K31" s="71"/>
      <c r="L31" s="70">
        <f t="shared" si="1"/>
        <v>0</v>
      </c>
      <c r="M31" s="70"/>
      <c r="N31" s="71"/>
      <c r="O31" s="125"/>
      <c r="P31" s="72"/>
      <c r="Q31" s="70">
        <f t="shared" si="2"/>
        <v>0</v>
      </c>
      <c r="R31" s="70"/>
      <c r="S31" s="72"/>
    </row>
    <row r="32" spans="2:19" s="1" customFormat="1" ht="0.75" customHeight="1" hidden="1">
      <c r="B32" s="84"/>
      <c r="C32" s="83"/>
      <c r="D32" s="83"/>
      <c r="E32" s="83"/>
      <c r="F32" s="83"/>
      <c r="G32" s="83"/>
      <c r="H32" s="83"/>
      <c r="I32" s="70">
        <f t="shared" si="0"/>
        <v>0</v>
      </c>
      <c r="J32" s="83"/>
      <c r="K32" s="71"/>
      <c r="L32" s="70">
        <f t="shared" si="1"/>
        <v>0</v>
      </c>
      <c r="M32" s="83"/>
      <c r="N32" s="71"/>
      <c r="O32" s="129"/>
      <c r="P32" s="129"/>
      <c r="Q32" s="70">
        <f t="shared" si="2"/>
        <v>0</v>
      </c>
      <c r="R32" s="83"/>
      <c r="S32" s="72"/>
    </row>
    <row r="33" spans="1:19" s="1" customFormat="1" ht="12.75" customHeight="1">
      <c r="A33" s="7"/>
      <c r="B33" s="74" t="s">
        <v>14</v>
      </c>
      <c r="C33" s="70"/>
      <c r="D33" s="70"/>
      <c r="E33" s="70"/>
      <c r="F33" s="70"/>
      <c r="G33" s="70"/>
      <c r="H33" s="70"/>
      <c r="I33" s="70">
        <f t="shared" si="0"/>
        <v>5050</v>
      </c>
      <c r="J33" s="70">
        <v>5000</v>
      </c>
      <c r="K33" s="71">
        <v>50</v>
      </c>
      <c r="L33" s="70">
        <f t="shared" si="1"/>
        <v>5050</v>
      </c>
      <c r="M33" s="70">
        <v>5000</v>
      </c>
      <c r="N33" s="71">
        <v>50</v>
      </c>
      <c r="O33" s="125">
        <v>24100</v>
      </c>
      <c r="P33" s="72"/>
      <c r="Q33" s="70">
        <f t="shared" si="2"/>
        <v>5050</v>
      </c>
      <c r="R33" s="70">
        <v>5000</v>
      </c>
      <c r="S33" s="72">
        <v>50</v>
      </c>
    </row>
    <row r="34" spans="1:19" s="1" customFormat="1" ht="31.5" customHeight="1" hidden="1">
      <c r="A34" s="7"/>
      <c r="B34" s="84"/>
      <c r="C34" s="70"/>
      <c r="D34" s="70"/>
      <c r="E34" s="70"/>
      <c r="F34" s="70"/>
      <c r="G34" s="70"/>
      <c r="H34" s="70"/>
      <c r="I34" s="70">
        <f t="shared" si="0"/>
        <v>0</v>
      </c>
      <c r="J34" s="70"/>
      <c r="K34" s="71"/>
      <c r="L34" s="70">
        <f t="shared" si="1"/>
        <v>0</v>
      </c>
      <c r="M34" s="70"/>
      <c r="N34" s="71"/>
      <c r="O34" s="125"/>
      <c r="P34" s="72"/>
      <c r="Q34" s="70">
        <f t="shared" si="2"/>
        <v>0</v>
      </c>
      <c r="R34" s="70"/>
      <c r="S34" s="72"/>
    </row>
    <row r="35" spans="1:19" s="1" customFormat="1" ht="15" customHeight="1">
      <c r="A35" s="7"/>
      <c r="B35" s="85" t="s">
        <v>27</v>
      </c>
      <c r="C35" s="70"/>
      <c r="D35" s="70"/>
      <c r="E35" s="70"/>
      <c r="F35" s="70"/>
      <c r="G35" s="70"/>
      <c r="H35" s="70"/>
      <c r="I35" s="70">
        <f t="shared" si="0"/>
        <v>10170</v>
      </c>
      <c r="J35" s="70">
        <v>9890</v>
      </c>
      <c r="K35" s="71">
        <v>280</v>
      </c>
      <c r="L35" s="70">
        <f t="shared" si="1"/>
        <v>10280</v>
      </c>
      <c r="M35" s="70">
        <v>10000</v>
      </c>
      <c r="N35" s="71">
        <v>280</v>
      </c>
      <c r="O35" s="125"/>
      <c r="P35" s="72"/>
      <c r="Q35" s="70">
        <f t="shared" si="2"/>
        <v>12280</v>
      </c>
      <c r="R35" s="70">
        <v>12000</v>
      </c>
      <c r="S35" s="72">
        <v>280</v>
      </c>
    </row>
    <row r="36" spans="1:19" s="1" customFormat="1" ht="12.75" customHeight="1">
      <c r="A36" s="6"/>
      <c r="B36" s="74" t="s">
        <v>15</v>
      </c>
      <c r="C36" s="83"/>
      <c r="D36" s="83"/>
      <c r="E36" s="83"/>
      <c r="F36" s="83"/>
      <c r="G36" s="83"/>
      <c r="H36" s="83"/>
      <c r="I36" s="70">
        <f t="shared" si="0"/>
        <v>2500</v>
      </c>
      <c r="J36" s="83">
        <v>2500</v>
      </c>
      <c r="K36" s="71"/>
      <c r="L36" s="70">
        <f t="shared" si="1"/>
        <v>2600</v>
      </c>
      <c r="M36" s="83">
        <v>2600</v>
      </c>
      <c r="N36" s="71"/>
      <c r="O36" s="125">
        <v>2300</v>
      </c>
      <c r="P36" s="72"/>
      <c r="Q36" s="70">
        <f t="shared" si="2"/>
        <v>2700</v>
      </c>
      <c r="R36" s="83">
        <v>2700</v>
      </c>
      <c r="S36" s="72"/>
    </row>
    <row r="37" spans="1:19" s="1" customFormat="1" ht="14.25" customHeight="1" hidden="1">
      <c r="A37" s="7"/>
      <c r="B37" s="74"/>
      <c r="C37" s="70"/>
      <c r="D37" s="70"/>
      <c r="E37" s="70"/>
      <c r="F37" s="70"/>
      <c r="G37" s="70"/>
      <c r="H37" s="70"/>
      <c r="I37" s="70">
        <f t="shared" si="0"/>
        <v>0</v>
      </c>
      <c r="J37" s="70"/>
      <c r="K37" s="71"/>
      <c r="L37" s="70">
        <f t="shared" si="1"/>
        <v>0</v>
      </c>
      <c r="M37" s="70"/>
      <c r="N37" s="71"/>
      <c r="O37" s="125"/>
      <c r="P37" s="72"/>
      <c r="Q37" s="70">
        <f t="shared" si="2"/>
        <v>0</v>
      </c>
      <c r="R37" s="70"/>
      <c r="S37" s="72"/>
    </row>
    <row r="38" spans="1:19" s="1" customFormat="1" ht="16.5" customHeight="1">
      <c r="A38" s="6"/>
      <c r="B38" s="87" t="s">
        <v>28</v>
      </c>
      <c r="C38" s="83"/>
      <c r="D38" s="83"/>
      <c r="E38" s="83"/>
      <c r="F38" s="83"/>
      <c r="G38" s="83"/>
      <c r="H38" s="83"/>
      <c r="I38" s="70">
        <f t="shared" si="0"/>
        <v>215</v>
      </c>
      <c r="J38" s="83">
        <v>215</v>
      </c>
      <c r="K38" s="71"/>
      <c r="L38" s="70">
        <f t="shared" si="1"/>
        <v>220</v>
      </c>
      <c r="M38" s="83">
        <v>220</v>
      </c>
      <c r="N38" s="71"/>
      <c r="O38" s="125"/>
      <c r="P38" s="72"/>
      <c r="Q38" s="70">
        <f t="shared" si="2"/>
        <v>230</v>
      </c>
      <c r="R38" s="83">
        <v>230</v>
      </c>
      <c r="S38" s="72"/>
    </row>
    <row r="39" spans="1:19" s="1" customFormat="1" ht="12" customHeight="1">
      <c r="A39" s="7"/>
      <c r="B39" s="88" t="s">
        <v>39</v>
      </c>
      <c r="C39" s="70"/>
      <c r="D39" s="70"/>
      <c r="E39" s="70"/>
      <c r="F39" s="70"/>
      <c r="G39" s="70"/>
      <c r="H39" s="70"/>
      <c r="I39" s="54">
        <f t="shared" si="0"/>
        <v>2821403</v>
      </c>
      <c r="J39" s="70">
        <v>2712464</v>
      </c>
      <c r="K39" s="71">
        <v>108939</v>
      </c>
      <c r="L39" s="70">
        <f t="shared" si="1"/>
        <v>3051962</v>
      </c>
      <c r="M39" s="70">
        <v>2943023</v>
      </c>
      <c r="N39" s="71">
        <v>108939</v>
      </c>
      <c r="O39" s="125">
        <v>26</v>
      </c>
      <c r="P39" s="72"/>
      <c r="Q39" s="70">
        <f t="shared" si="2"/>
        <v>3255031</v>
      </c>
      <c r="R39" s="70">
        <v>3146092</v>
      </c>
      <c r="S39" s="72">
        <v>108939</v>
      </c>
    </row>
    <row r="40" spans="1:19" s="1" customFormat="1" ht="12.75" customHeight="1">
      <c r="A40" s="7"/>
      <c r="B40" s="85" t="s">
        <v>44</v>
      </c>
      <c r="C40" s="70"/>
      <c r="D40" s="70"/>
      <c r="E40" s="70"/>
      <c r="F40" s="70"/>
      <c r="G40" s="70"/>
      <c r="H40" s="70"/>
      <c r="I40" s="70">
        <f t="shared" si="0"/>
        <v>287</v>
      </c>
      <c r="J40" s="70">
        <v>209</v>
      </c>
      <c r="K40" s="71">
        <v>78</v>
      </c>
      <c r="L40" s="70">
        <f t="shared" si="1"/>
        <v>287</v>
      </c>
      <c r="M40" s="70">
        <v>209</v>
      </c>
      <c r="N40" s="71">
        <v>78</v>
      </c>
      <c r="O40" s="125"/>
      <c r="P40" s="72"/>
      <c r="Q40" s="70">
        <f t="shared" si="2"/>
        <v>287</v>
      </c>
      <c r="R40" s="70">
        <v>209</v>
      </c>
      <c r="S40" s="72">
        <v>78</v>
      </c>
    </row>
    <row r="41" spans="1:19" s="1" customFormat="1" ht="14.25" customHeight="1">
      <c r="A41" s="7"/>
      <c r="B41" s="85" t="s">
        <v>30</v>
      </c>
      <c r="C41" s="70"/>
      <c r="D41" s="70"/>
      <c r="E41" s="70"/>
      <c r="F41" s="70"/>
      <c r="G41" s="70"/>
      <c r="H41" s="70"/>
      <c r="I41" s="70">
        <f t="shared" si="0"/>
        <v>16</v>
      </c>
      <c r="J41" s="70">
        <v>12</v>
      </c>
      <c r="K41" s="71">
        <v>4</v>
      </c>
      <c r="L41" s="70">
        <f t="shared" si="1"/>
        <v>16</v>
      </c>
      <c r="M41" s="70">
        <v>12</v>
      </c>
      <c r="N41" s="71">
        <v>4</v>
      </c>
      <c r="O41" s="125"/>
      <c r="P41" s="72"/>
      <c r="Q41" s="70">
        <f t="shared" si="2"/>
        <v>16</v>
      </c>
      <c r="R41" s="70">
        <v>12</v>
      </c>
      <c r="S41" s="72">
        <v>4</v>
      </c>
    </row>
    <row r="42" spans="1:19" s="1" customFormat="1" ht="0.75" customHeight="1" hidden="1">
      <c r="A42" s="7"/>
      <c r="B42" s="74"/>
      <c r="C42" s="70"/>
      <c r="D42" s="70"/>
      <c r="E42" s="70"/>
      <c r="F42" s="70"/>
      <c r="G42" s="70"/>
      <c r="H42" s="70"/>
      <c r="I42" s="70">
        <f t="shared" si="0"/>
        <v>0</v>
      </c>
      <c r="J42" s="70"/>
      <c r="K42" s="71"/>
      <c r="L42" s="70">
        <f t="shared" si="1"/>
        <v>0</v>
      </c>
      <c r="M42" s="70"/>
      <c r="N42" s="71"/>
      <c r="O42" s="125"/>
      <c r="P42" s="72"/>
      <c r="Q42" s="70">
        <f t="shared" si="2"/>
        <v>0</v>
      </c>
      <c r="R42" s="70"/>
      <c r="S42" s="72"/>
    </row>
    <row r="43" spans="1:19" s="1" customFormat="1" ht="15" customHeight="1">
      <c r="A43" s="7"/>
      <c r="B43" s="73" t="s">
        <v>16</v>
      </c>
      <c r="C43" s="70"/>
      <c r="D43" s="70"/>
      <c r="E43" s="70"/>
      <c r="F43" s="70"/>
      <c r="G43" s="70"/>
      <c r="H43" s="70"/>
      <c r="I43" s="70"/>
      <c r="J43" s="70"/>
      <c r="K43" s="71"/>
      <c r="L43" s="70"/>
      <c r="M43" s="70"/>
      <c r="N43" s="71"/>
      <c r="O43" s="125">
        <v>85</v>
      </c>
      <c r="P43" s="72"/>
      <c r="Q43" s="70"/>
      <c r="R43" s="70"/>
      <c r="S43" s="72"/>
    </row>
    <row r="44" spans="1:19" s="1" customFormat="1" ht="12.75" customHeight="1">
      <c r="A44" s="6"/>
      <c r="B44" s="87" t="s">
        <v>38</v>
      </c>
      <c r="C44" s="83"/>
      <c r="D44" s="83"/>
      <c r="E44" s="83"/>
      <c r="F44" s="83"/>
      <c r="G44" s="83"/>
      <c r="H44" s="83"/>
      <c r="I44" s="70">
        <f t="shared" si="0"/>
        <v>78</v>
      </c>
      <c r="J44" s="83">
        <v>78</v>
      </c>
      <c r="K44" s="71"/>
      <c r="L44" s="70">
        <f t="shared" si="1"/>
        <v>78</v>
      </c>
      <c r="M44" s="83">
        <v>78</v>
      </c>
      <c r="N44" s="71"/>
      <c r="O44" s="125">
        <v>6600</v>
      </c>
      <c r="P44" s="72"/>
      <c r="Q44" s="70">
        <f t="shared" si="2"/>
        <v>78</v>
      </c>
      <c r="R44" s="83">
        <v>78</v>
      </c>
      <c r="S44" s="72"/>
    </row>
    <row r="45" spans="1:19" s="1" customFormat="1" ht="11.25" customHeight="1">
      <c r="A45" s="6"/>
      <c r="B45" s="87" t="s">
        <v>32</v>
      </c>
      <c r="C45" s="83"/>
      <c r="D45" s="83"/>
      <c r="E45" s="83"/>
      <c r="F45" s="83"/>
      <c r="G45" s="83"/>
      <c r="H45" s="83"/>
      <c r="I45" s="70">
        <f t="shared" si="0"/>
        <v>205</v>
      </c>
      <c r="J45" s="83">
        <v>205</v>
      </c>
      <c r="K45" s="71"/>
      <c r="L45" s="70">
        <f t="shared" si="1"/>
        <v>210</v>
      </c>
      <c r="M45" s="83">
        <v>210</v>
      </c>
      <c r="N45" s="71"/>
      <c r="O45" s="125"/>
      <c r="P45" s="72"/>
      <c r="Q45" s="70">
        <f t="shared" si="2"/>
        <v>215</v>
      </c>
      <c r="R45" s="83">
        <v>215</v>
      </c>
      <c r="S45" s="72"/>
    </row>
    <row r="46" spans="1:19" s="1" customFormat="1" ht="12.75" customHeight="1">
      <c r="A46" s="6"/>
      <c r="B46" s="87" t="s">
        <v>33</v>
      </c>
      <c r="C46" s="83"/>
      <c r="D46" s="83"/>
      <c r="E46" s="83"/>
      <c r="F46" s="83"/>
      <c r="G46" s="83"/>
      <c r="H46" s="83"/>
      <c r="I46" s="70">
        <v>100</v>
      </c>
      <c r="J46" s="83">
        <v>100</v>
      </c>
      <c r="K46" s="71">
        <v>100</v>
      </c>
      <c r="L46" s="70">
        <v>100</v>
      </c>
      <c r="M46" s="83">
        <v>100</v>
      </c>
      <c r="N46" s="71">
        <v>100</v>
      </c>
      <c r="O46" s="125"/>
      <c r="P46" s="72"/>
      <c r="Q46" s="70">
        <v>100</v>
      </c>
      <c r="R46" s="83">
        <v>100</v>
      </c>
      <c r="S46" s="72">
        <v>100</v>
      </c>
    </row>
    <row r="47" spans="1:19" s="1" customFormat="1" ht="14.25" customHeight="1">
      <c r="A47" s="6"/>
      <c r="B47" s="87" t="s">
        <v>34</v>
      </c>
      <c r="C47" s="83"/>
      <c r="D47" s="83"/>
      <c r="E47" s="83"/>
      <c r="F47" s="83"/>
      <c r="G47" s="83"/>
      <c r="H47" s="83"/>
      <c r="I47" s="70"/>
      <c r="J47" s="83"/>
      <c r="K47" s="71"/>
      <c r="L47" s="70"/>
      <c r="M47" s="83"/>
      <c r="N47" s="71"/>
      <c r="O47" s="125"/>
      <c r="P47" s="72"/>
      <c r="Q47" s="70"/>
      <c r="R47" s="83"/>
      <c r="S47" s="72"/>
    </row>
    <row r="48" spans="1:19" s="1" customFormat="1" ht="15.75" customHeight="1" hidden="1">
      <c r="A48" s="6"/>
      <c r="B48" s="87"/>
      <c r="C48" s="83"/>
      <c r="D48" s="83"/>
      <c r="E48" s="83"/>
      <c r="F48" s="83"/>
      <c r="G48" s="83"/>
      <c r="H48" s="83"/>
      <c r="I48" s="70">
        <f t="shared" si="0"/>
        <v>0</v>
      </c>
      <c r="J48" s="83"/>
      <c r="K48" s="71"/>
      <c r="L48" s="70">
        <f t="shared" si="1"/>
        <v>0</v>
      </c>
      <c r="M48" s="83"/>
      <c r="N48" s="71"/>
      <c r="O48" s="125"/>
      <c r="P48" s="72"/>
      <c r="Q48" s="70"/>
      <c r="R48" s="83"/>
      <c r="S48" s="72"/>
    </row>
    <row r="49" spans="1:19" s="1" customFormat="1" ht="15.75" customHeight="1" hidden="1">
      <c r="A49" s="6"/>
      <c r="B49" s="87"/>
      <c r="C49" s="83"/>
      <c r="D49" s="83"/>
      <c r="E49" s="83"/>
      <c r="F49" s="83"/>
      <c r="G49" s="83"/>
      <c r="H49" s="83"/>
      <c r="I49" s="70">
        <f t="shared" si="0"/>
        <v>0</v>
      </c>
      <c r="J49" s="83"/>
      <c r="K49" s="71"/>
      <c r="L49" s="70">
        <f t="shared" si="1"/>
        <v>0</v>
      </c>
      <c r="M49" s="83"/>
      <c r="N49" s="71"/>
      <c r="O49" s="125"/>
      <c r="P49" s="72"/>
      <c r="Q49" s="70"/>
      <c r="R49" s="83"/>
      <c r="S49" s="72"/>
    </row>
    <row r="50" spans="1:19" s="1" customFormat="1" ht="15.75" customHeight="1" hidden="1">
      <c r="A50" s="6"/>
      <c r="B50" s="87"/>
      <c r="C50" s="83"/>
      <c r="D50" s="83"/>
      <c r="E50" s="83"/>
      <c r="F50" s="83"/>
      <c r="G50" s="83"/>
      <c r="H50" s="83"/>
      <c r="I50" s="70">
        <f t="shared" si="0"/>
        <v>0</v>
      </c>
      <c r="J50" s="83"/>
      <c r="K50" s="71"/>
      <c r="L50" s="70">
        <f t="shared" si="1"/>
        <v>0</v>
      </c>
      <c r="M50" s="83"/>
      <c r="N50" s="71"/>
      <c r="O50" s="125"/>
      <c r="P50" s="72"/>
      <c r="Q50" s="70"/>
      <c r="R50" s="83"/>
      <c r="S50" s="72"/>
    </row>
    <row r="51" spans="1:38" s="26" customFormat="1" ht="36.75" customHeight="1">
      <c r="A51" s="27"/>
      <c r="B51" s="65" t="s">
        <v>37</v>
      </c>
      <c r="C51" s="89"/>
      <c r="D51" s="89"/>
      <c r="E51" s="90"/>
      <c r="F51" s="90"/>
      <c r="G51" s="90"/>
      <c r="H51" s="90"/>
      <c r="I51" s="66">
        <f>J51+K51</f>
        <v>708894</v>
      </c>
      <c r="J51" s="91">
        <v>708894</v>
      </c>
      <c r="K51" s="92"/>
      <c r="L51" s="67">
        <f t="shared" si="1"/>
        <v>769150</v>
      </c>
      <c r="M51" s="91">
        <v>769150</v>
      </c>
      <c r="N51" s="92"/>
      <c r="O51" s="131">
        <v>75</v>
      </c>
      <c r="P51" s="132"/>
      <c r="Q51" s="67">
        <f>R51+S51</f>
        <v>822221</v>
      </c>
      <c r="R51" s="91">
        <v>822221</v>
      </c>
      <c r="S51" s="93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1" customFormat="1" ht="0.75" customHeight="1" hidden="1">
      <c r="A52" s="6"/>
      <c r="B52" s="74"/>
      <c r="C52" s="83"/>
      <c r="D52" s="83"/>
      <c r="E52" s="95"/>
      <c r="F52" s="95"/>
      <c r="G52" s="95"/>
      <c r="H52" s="95"/>
      <c r="I52" s="70">
        <f t="shared" si="0"/>
        <v>0</v>
      </c>
      <c r="J52" s="95"/>
      <c r="K52" s="96"/>
      <c r="L52" s="70">
        <f t="shared" si="1"/>
        <v>0</v>
      </c>
      <c r="M52" s="95"/>
      <c r="N52" s="96"/>
      <c r="O52" s="127"/>
      <c r="P52" s="97"/>
      <c r="Q52" s="70">
        <f t="shared" si="2"/>
        <v>0</v>
      </c>
      <c r="R52" s="95"/>
      <c r="S52" s="9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19" s="1" customFormat="1" ht="0.75" customHeight="1" hidden="1">
      <c r="B53" s="84"/>
      <c r="C53" s="83"/>
      <c r="D53" s="83"/>
      <c r="E53" s="83"/>
      <c r="F53" s="83"/>
      <c r="G53" s="83"/>
      <c r="H53" s="83"/>
      <c r="I53" s="70">
        <f t="shared" si="0"/>
        <v>0</v>
      </c>
      <c r="J53" s="83"/>
      <c r="K53" s="71"/>
      <c r="L53" s="70">
        <f t="shared" si="1"/>
        <v>0</v>
      </c>
      <c r="M53" s="83"/>
      <c r="N53" s="71"/>
      <c r="O53" s="129"/>
      <c r="P53" s="129"/>
      <c r="Q53" s="70">
        <f t="shared" si="2"/>
        <v>0</v>
      </c>
      <c r="R53" s="83"/>
      <c r="S53" s="72"/>
    </row>
    <row r="54" spans="1:19" s="1" customFormat="1" ht="12" customHeight="1">
      <c r="A54" s="7"/>
      <c r="B54" s="69" t="s">
        <v>10</v>
      </c>
      <c r="C54" s="70"/>
      <c r="D54" s="70"/>
      <c r="E54" s="70"/>
      <c r="F54" s="70"/>
      <c r="G54" s="70"/>
      <c r="H54" s="70"/>
      <c r="I54" s="70"/>
      <c r="J54" s="70"/>
      <c r="K54" s="71"/>
      <c r="L54" s="70"/>
      <c r="M54" s="70"/>
      <c r="N54" s="71"/>
      <c r="O54" s="125">
        <v>23</v>
      </c>
      <c r="P54" s="72"/>
      <c r="Q54" s="70"/>
      <c r="R54" s="70"/>
      <c r="S54" s="72"/>
    </row>
    <row r="55" spans="2:19" s="1" customFormat="1" ht="12.75">
      <c r="B55" s="69" t="s">
        <v>11</v>
      </c>
      <c r="C55" s="83"/>
      <c r="D55" s="83"/>
      <c r="E55" s="83"/>
      <c r="F55" s="83"/>
      <c r="G55" s="83"/>
      <c r="H55" s="83"/>
      <c r="I55" s="70"/>
      <c r="J55" s="83"/>
      <c r="K55" s="71"/>
      <c r="L55" s="70"/>
      <c r="M55" s="83"/>
      <c r="N55" s="71"/>
      <c r="O55" s="125"/>
      <c r="P55" s="72"/>
      <c r="Q55" s="70"/>
      <c r="R55" s="83"/>
      <c r="S55" s="72"/>
    </row>
    <row r="56" spans="1:19" s="1" customFormat="1" ht="13.5" customHeight="1">
      <c r="A56" s="6"/>
      <c r="B56" s="74" t="s">
        <v>12</v>
      </c>
      <c r="C56" s="83"/>
      <c r="D56" s="83"/>
      <c r="E56" s="83"/>
      <c r="F56" s="83"/>
      <c r="G56" s="83"/>
      <c r="H56" s="83"/>
      <c r="I56" s="70">
        <f t="shared" si="0"/>
        <v>23</v>
      </c>
      <c r="J56" s="83">
        <v>23</v>
      </c>
      <c r="K56" s="71"/>
      <c r="L56" s="70">
        <f t="shared" si="1"/>
        <v>23</v>
      </c>
      <c r="M56" s="83">
        <v>23</v>
      </c>
      <c r="N56" s="71"/>
      <c r="O56" s="125"/>
      <c r="P56" s="72"/>
      <c r="Q56" s="70">
        <f t="shared" si="2"/>
        <v>23</v>
      </c>
      <c r="R56" s="83">
        <v>23</v>
      </c>
      <c r="S56" s="72"/>
    </row>
    <row r="57" spans="1:19" s="1" customFormat="1" ht="12.75">
      <c r="A57" s="6"/>
      <c r="B57" s="99" t="s">
        <v>13</v>
      </c>
      <c r="C57" s="83"/>
      <c r="D57" s="83"/>
      <c r="E57" s="83"/>
      <c r="F57" s="83"/>
      <c r="G57" s="83"/>
      <c r="H57" s="83"/>
      <c r="I57" s="70"/>
      <c r="J57" s="83"/>
      <c r="K57" s="71"/>
      <c r="L57" s="70"/>
      <c r="M57" s="83"/>
      <c r="N57" s="71"/>
      <c r="O57" s="125"/>
      <c r="P57" s="72"/>
      <c r="Q57" s="70"/>
      <c r="R57" s="83"/>
      <c r="S57" s="72"/>
    </row>
    <row r="58" spans="1:19" s="1" customFormat="1" ht="12.75" customHeight="1">
      <c r="A58" s="6"/>
      <c r="B58" s="82" t="s">
        <v>17</v>
      </c>
      <c r="C58" s="83"/>
      <c r="D58" s="83"/>
      <c r="E58" s="83"/>
      <c r="F58" s="83"/>
      <c r="G58" s="83"/>
      <c r="H58" s="83"/>
      <c r="I58" s="70">
        <f t="shared" si="0"/>
        <v>875</v>
      </c>
      <c r="J58" s="83">
        <v>800</v>
      </c>
      <c r="K58" s="71">
        <v>75</v>
      </c>
      <c r="L58" s="70">
        <f t="shared" si="1"/>
        <v>895</v>
      </c>
      <c r="M58" s="83">
        <v>820</v>
      </c>
      <c r="N58" s="71">
        <v>75</v>
      </c>
      <c r="O58" s="125"/>
      <c r="P58" s="72"/>
      <c r="Q58" s="70">
        <f t="shared" si="2"/>
        <v>915</v>
      </c>
      <c r="R58" s="83">
        <v>840</v>
      </c>
      <c r="S58" s="72">
        <v>75</v>
      </c>
    </row>
    <row r="59" spans="2:19" s="1" customFormat="1" ht="14.25" customHeight="1">
      <c r="B59" s="100" t="s">
        <v>35</v>
      </c>
      <c r="C59" s="83"/>
      <c r="D59" s="83"/>
      <c r="E59" s="83"/>
      <c r="F59" s="83"/>
      <c r="G59" s="83"/>
      <c r="H59" s="83"/>
      <c r="I59" s="70">
        <v>110</v>
      </c>
      <c r="J59" s="83">
        <v>110</v>
      </c>
      <c r="K59" s="71"/>
      <c r="L59" s="70">
        <v>110</v>
      </c>
      <c r="M59" s="83">
        <v>110</v>
      </c>
      <c r="N59" s="71"/>
      <c r="O59" s="125"/>
      <c r="P59" s="72">
        <v>1</v>
      </c>
      <c r="Q59" s="70">
        <v>110</v>
      </c>
      <c r="R59" s="83">
        <v>110</v>
      </c>
      <c r="S59" s="72"/>
    </row>
    <row r="60" spans="1:19" s="1" customFormat="1" ht="27" customHeight="1">
      <c r="A60" s="6"/>
      <c r="B60" s="88" t="s">
        <v>42</v>
      </c>
      <c r="C60" s="83"/>
      <c r="D60" s="83"/>
      <c r="E60" s="83"/>
      <c r="F60" s="83"/>
      <c r="G60" s="83"/>
      <c r="H60" s="83"/>
      <c r="I60" s="70">
        <f t="shared" si="0"/>
        <v>1089</v>
      </c>
      <c r="J60" s="83">
        <v>1089</v>
      </c>
      <c r="K60" s="71"/>
      <c r="L60" s="70">
        <f t="shared" si="1"/>
        <v>1096</v>
      </c>
      <c r="M60" s="83">
        <v>1096</v>
      </c>
      <c r="N60" s="71"/>
      <c r="O60" s="125">
        <v>100</v>
      </c>
      <c r="P60" s="83"/>
      <c r="Q60" s="70">
        <f t="shared" si="2"/>
        <v>1190</v>
      </c>
      <c r="R60" s="83">
        <v>1190</v>
      </c>
      <c r="S60" s="72"/>
    </row>
    <row r="61" spans="1:19" s="1" customFormat="1" ht="12" customHeight="1">
      <c r="A61" s="6"/>
      <c r="B61" s="88" t="s">
        <v>41</v>
      </c>
      <c r="C61" s="83"/>
      <c r="D61" s="83"/>
      <c r="E61" s="83"/>
      <c r="F61" s="83"/>
      <c r="G61" s="83"/>
      <c r="H61" s="83"/>
      <c r="I61" s="70">
        <f t="shared" si="0"/>
        <v>1</v>
      </c>
      <c r="J61" s="83">
        <v>1</v>
      </c>
      <c r="K61" s="71"/>
      <c r="L61" s="70">
        <f t="shared" si="1"/>
        <v>1</v>
      </c>
      <c r="M61" s="83">
        <v>1</v>
      </c>
      <c r="N61" s="71"/>
      <c r="O61" s="125"/>
      <c r="P61" s="83"/>
      <c r="Q61" s="70">
        <f t="shared" si="2"/>
        <v>1</v>
      </c>
      <c r="R61" s="83">
        <v>1</v>
      </c>
      <c r="S61" s="72"/>
    </row>
    <row r="62" spans="1:19" s="1" customFormat="1" ht="14.25" customHeight="1">
      <c r="A62" s="6"/>
      <c r="B62" s="88" t="s">
        <v>40</v>
      </c>
      <c r="C62" s="83"/>
      <c r="D62" s="83"/>
      <c r="E62" s="83"/>
      <c r="F62" s="83"/>
      <c r="G62" s="83"/>
      <c r="H62" s="83"/>
      <c r="I62" s="70">
        <f t="shared" si="0"/>
        <v>3700</v>
      </c>
      <c r="J62" s="83">
        <v>3700</v>
      </c>
      <c r="K62" s="71"/>
      <c r="L62" s="70">
        <f t="shared" si="1"/>
        <v>3700</v>
      </c>
      <c r="M62" s="83">
        <v>3700</v>
      </c>
      <c r="N62" s="71"/>
      <c r="O62" s="125"/>
      <c r="P62" s="83"/>
      <c r="Q62" s="70"/>
      <c r="R62" s="83"/>
      <c r="S62" s="72"/>
    </row>
    <row r="63" spans="1:19" s="1" customFormat="1" ht="12" customHeight="1">
      <c r="A63" s="6"/>
      <c r="B63" s="88" t="s">
        <v>19</v>
      </c>
      <c r="C63" s="83"/>
      <c r="D63" s="83"/>
      <c r="E63" s="83"/>
      <c r="F63" s="83"/>
      <c r="G63" s="83"/>
      <c r="H63" s="83"/>
      <c r="I63" s="70">
        <v>1943</v>
      </c>
      <c r="J63" s="83">
        <v>1943</v>
      </c>
      <c r="K63" s="71"/>
      <c r="L63" s="70">
        <v>2043</v>
      </c>
      <c r="M63" s="83">
        <v>2043</v>
      </c>
      <c r="N63" s="71"/>
      <c r="O63" s="125"/>
      <c r="P63" s="83"/>
      <c r="Q63" s="70">
        <v>2143</v>
      </c>
      <c r="R63" s="83">
        <v>2143</v>
      </c>
      <c r="S63" s="72"/>
    </row>
    <row r="64" spans="1:19" s="1" customFormat="1" ht="14.25" customHeight="1">
      <c r="A64" s="6"/>
      <c r="B64" s="101" t="s">
        <v>16</v>
      </c>
      <c r="C64" s="83"/>
      <c r="D64" s="83"/>
      <c r="E64" s="83"/>
      <c r="F64" s="83"/>
      <c r="G64" s="83"/>
      <c r="H64" s="83"/>
      <c r="I64" s="70"/>
      <c r="J64" s="83"/>
      <c r="K64" s="71"/>
      <c r="L64" s="70"/>
      <c r="M64" s="83"/>
      <c r="N64" s="71"/>
      <c r="O64" s="125"/>
      <c r="P64" s="83"/>
      <c r="Q64" s="70"/>
      <c r="R64" s="83"/>
      <c r="S64" s="72"/>
    </row>
    <row r="65" spans="2:19" s="1" customFormat="1" ht="12" customHeight="1">
      <c r="B65" s="85" t="s">
        <v>18</v>
      </c>
      <c r="C65" s="83"/>
      <c r="D65" s="83"/>
      <c r="E65" s="83"/>
      <c r="F65" s="83"/>
      <c r="G65" s="83"/>
      <c r="H65" s="83"/>
      <c r="I65" s="70">
        <f t="shared" si="0"/>
        <v>76</v>
      </c>
      <c r="J65" s="83">
        <v>76</v>
      </c>
      <c r="K65" s="71"/>
      <c r="L65" s="70">
        <f t="shared" si="1"/>
        <v>80</v>
      </c>
      <c r="M65" s="83">
        <v>80</v>
      </c>
      <c r="N65" s="71"/>
      <c r="O65" s="129"/>
      <c r="P65" s="129"/>
      <c r="Q65" s="70">
        <f t="shared" si="2"/>
        <v>80</v>
      </c>
      <c r="R65" s="83">
        <v>80</v>
      </c>
      <c r="S65" s="72"/>
    </row>
    <row r="66" spans="2:19" s="1" customFormat="1" ht="14.25" customHeight="1" thickBot="1">
      <c r="B66" s="102" t="s">
        <v>36</v>
      </c>
      <c r="C66" s="133"/>
      <c r="D66" s="133"/>
      <c r="E66" s="133"/>
      <c r="F66" s="133"/>
      <c r="G66" s="133"/>
      <c r="H66" s="133"/>
      <c r="I66" s="134">
        <f>J66+K66</f>
        <v>1</v>
      </c>
      <c r="J66" s="103">
        <v>1</v>
      </c>
      <c r="K66" s="135"/>
      <c r="L66" s="134">
        <f>M66+N66</f>
        <v>1.2</v>
      </c>
      <c r="M66" s="103">
        <v>1.2</v>
      </c>
      <c r="N66" s="135"/>
      <c r="O66" s="136"/>
      <c r="P66" s="136"/>
      <c r="Q66" s="134">
        <f>R66+S66</f>
        <v>1.3</v>
      </c>
      <c r="R66" s="103">
        <v>1.3</v>
      </c>
      <c r="S66" s="137"/>
    </row>
    <row r="67" spans="2:19" s="6" customFormat="1" ht="27" customHeight="1">
      <c r="B67" s="197" t="s">
        <v>56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9" t="s">
        <v>57</v>
      </c>
      <c r="N67" s="198"/>
      <c r="O67" s="198"/>
      <c r="P67" s="198"/>
      <c r="Q67" s="198"/>
      <c r="R67" s="107"/>
      <c r="S67" s="107"/>
    </row>
    <row r="68" spans="2:19" s="6" customFormat="1" ht="18.75" customHeight="1">
      <c r="B68" s="200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201"/>
      <c r="P68" s="201"/>
      <c r="Q68" s="201"/>
      <c r="S68" s="8"/>
    </row>
    <row r="69" spans="2:19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201"/>
      <c r="P69" s="201"/>
      <c r="Q69" s="201"/>
      <c r="S69" s="8"/>
    </row>
    <row r="70" spans="2:19" s="6" customFormat="1" ht="15.75" customHeight="1">
      <c r="B70" s="15"/>
      <c r="C70" s="8"/>
      <c r="E70" s="8"/>
      <c r="F70" s="8"/>
      <c r="G70" s="8"/>
      <c r="H70" s="8"/>
      <c r="I70" s="8"/>
      <c r="K70" s="8"/>
      <c r="L70" s="8"/>
      <c r="N70" s="8"/>
      <c r="O70" s="8"/>
      <c r="P70" s="8"/>
      <c r="Q70" s="8"/>
      <c r="S70" s="8"/>
    </row>
    <row r="71" spans="2:19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P71" s="8"/>
      <c r="Q71" s="8"/>
      <c r="S71" s="8"/>
    </row>
    <row r="72" spans="2:19" s="6" customFormat="1" ht="15.7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P72" s="8"/>
      <c r="Q72" s="8"/>
      <c r="S72" s="8"/>
    </row>
    <row r="73" spans="2:19" s="6" customFormat="1" ht="22.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39.7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2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8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22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31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22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37.5" customHeight="1">
      <c r="B80" s="16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24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22.5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39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9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N88" s="8"/>
      <c r="O88" s="8"/>
      <c r="P88" s="8"/>
      <c r="Q88" s="8"/>
      <c r="S88" s="8"/>
    </row>
    <row r="89" spans="2:16" s="6" customFormat="1" ht="22.5" customHeight="1">
      <c r="B89" s="15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22.5" customHeight="1">
      <c r="B90" s="16"/>
      <c r="C90" s="8"/>
      <c r="E90" s="8"/>
      <c r="F90" s="8"/>
      <c r="G90" s="8"/>
      <c r="H90" s="8"/>
      <c r="I90" s="8"/>
      <c r="K90" s="8"/>
      <c r="L90" s="8"/>
      <c r="M90" s="8"/>
      <c r="N90" s="8"/>
      <c r="O90" s="8"/>
      <c r="P90" s="8"/>
    </row>
    <row r="91" spans="2:16" s="6" customFormat="1" ht="12.75" customHeight="1">
      <c r="B91" s="17"/>
      <c r="C91" s="18"/>
      <c r="D91" s="19"/>
      <c r="E91" s="20"/>
      <c r="F91" s="18"/>
      <c r="G91" s="18"/>
      <c r="H91" s="18"/>
      <c r="I91" s="18"/>
      <c r="J91" s="19"/>
      <c r="K91" s="21"/>
      <c r="L91" s="21"/>
      <c r="M91" s="21"/>
      <c r="N91" s="20"/>
      <c r="O91" s="20"/>
      <c r="P91" s="18"/>
    </row>
    <row r="92" spans="2:3" s="6" customFormat="1" ht="15">
      <c r="B92" s="5"/>
      <c r="C92" s="8"/>
    </row>
    <row r="93" spans="2:9" s="6" customFormat="1" ht="14.25" customHeight="1">
      <c r="B93" s="4"/>
      <c r="C93" s="8"/>
      <c r="E93" s="8"/>
      <c r="F93" s="8"/>
      <c r="G93" s="8"/>
      <c r="H93" s="8"/>
      <c r="I93" s="8"/>
    </row>
    <row r="94" spans="2:12" s="11" customFormat="1" ht="15.75">
      <c r="B94" s="12"/>
      <c r="C94" s="13"/>
      <c r="L94" s="14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3:9" s="6" customFormat="1" ht="12.75">
      <c r="C97" s="8"/>
      <c r="E97" s="8"/>
      <c r="F97" s="8"/>
      <c r="G97" s="8"/>
      <c r="H97" s="8"/>
      <c r="I97" s="8"/>
    </row>
    <row r="98" spans="2:3" s="6" customFormat="1" ht="15">
      <c r="B98" s="2"/>
      <c r="C98" s="8"/>
    </row>
    <row r="99" spans="2:3" s="6" customFormat="1" ht="27.75" customHeight="1">
      <c r="B99" s="3"/>
      <c r="C99" s="8"/>
    </row>
    <row r="100" spans="2:3" s="6" customFormat="1" ht="27.75" customHeight="1">
      <c r="B100" s="3"/>
      <c r="C100" s="8"/>
    </row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pans="12:14" s="1" customFormat="1" ht="12.75">
      <c r="L112" s="6"/>
      <c r="M112" s="6"/>
      <c r="N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s="1" customFormat="1" ht="12.75">
      <c r="L159" s="6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  <row r="424" ht="12.75">
      <c r="L424" s="22"/>
    </row>
  </sheetData>
  <mergeCells count="19">
    <mergeCell ref="L7:N7"/>
    <mergeCell ref="Q7:S7"/>
    <mergeCell ref="B7:B10"/>
    <mergeCell ref="A9:A10"/>
    <mergeCell ref="D9:D10"/>
    <mergeCell ref="J9:K9"/>
    <mergeCell ref="I9:I10"/>
    <mergeCell ref="E9:F9"/>
    <mergeCell ref="G9:H9"/>
    <mergeCell ref="N1:S1"/>
    <mergeCell ref="N2:S2"/>
    <mergeCell ref="C7:C10"/>
    <mergeCell ref="O9:P9"/>
    <mergeCell ref="L9:L10"/>
    <mergeCell ref="M9:N9"/>
    <mergeCell ref="I7:K7"/>
    <mergeCell ref="R9:S9"/>
    <mergeCell ref="Q9:Q10"/>
    <mergeCell ref="B5:S5"/>
  </mergeCells>
  <printOptions/>
  <pageMargins left="0.65" right="0.1968503937007874" top="0.1968503937007874" bottom="0.1968503937007874" header="0.1968503937007874" footer="0.1968503937007874"/>
  <pageSetup horizontalDpi="600" verticalDpi="600" orientation="landscape" paperSize="9" scale="70" r:id="rId1"/>
  <rowBreaks count="1" manualBreakCount="1">
    <brk id="6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423"/>
  <sheetViews>
    <sheetView zoomScale="75" zoomScaleNormal="75" zoomScaleSheetLayoutView="75" workbookViewId="0" topLeftCell="I20">
      <selection activeCell="A1" sqref="A1:S66"/>
    </sheetView>
  </sheetViews>
  <sheetFormatPr defaultColWidth="9.00390625" defaultRowHeight="12.75"/>
  <cols>
    <col min="1" max="1" width="3.75390625" style="0" customWidth="1"/>
    <col min="2" max="2" width="91.75390625" style="0" customWidth="1"/>
    <col min="3" max="3" width="8.0039062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6.00390625" style="1" hidden="1" customWidth="1"/>
    <col min="9" max="9" width="8.375" style="0" customWidth="1"/>
    <col min="10" max="10" width="10.75390625" style="0" customWidth="1"/>
    <col min="11" max="11" width="11.375" style="0" customWidth="1"/>
    <col min="12" max="12" width="9.25390625" style="0" customWidth="1"/>
    <col min="13" max="13" width="10.25390625" style="0" customWidth="1"/>
    <col min="14" max="14" width="11.75390625" style="0" customWidth="1"/>
    <col min="15" max="15" width="10.625" style="0" hidden="1" customWidth="1"/>
    <col min="16" max="16" width="0.12890625" style="0" hidden="1" customWidth="1"/>
    <col min="17" max="17" width="8.375" style="0" customWidth="1"/>
    <col min="18" max="18" width="10.00390625" style="0" customWidth="1"/>
    <col min="19" max="19" width="11.125" style="0" customWidth="1"/>
  </cols>
  <sheetData>
    <row r="1" spans="1:19" ht="18">
      <c r="A1" s="10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205"/>
      <c r="N1" s="234" t="s">
        <v>65</v>
      </c>
      <c r="O1" s="234"/>
      <c r="P1" s="234"/>
      <c r="Q1" s="234"/>
      <c r="R1" s="234"/>
      <c r="S1" s="234"/>
    </row>
    <row r="2" spans="1:19" ht="18">
      <c r="A2" s="10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205"/>
      <c r="N2" s="241" t="s">
        <v>54</v>
      </c>
      <c r="O2" s="241"/>
      <c r="P2" s="241"/>
      <c r="Q2" s="241"/>
      <c r="R2" s="241"/>
      <c r="S2" s="241"/>
    </row>
    <row r="3" spans="1:19" ht="18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7" t="s">
        <v>55</v>
      </c>
      <c r="O3" s="208"/>
      <c r="P3" s="208"/>
      <c r="Q3" s="208"/>
      <c r="R3" s="208"/>
      <c r="S3" s="208"/>
    </row>
    <row r="4" spans="1:19" s="1" customFormat="1" ht="43.5" customHeight="1">
      <c r="A4" s="10"/>
      <c r="B4" s="227" t="s">
        <v>49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s="1" customFormat="1" ht="15" customHeight="1" thickBot="1">
      <c r="A5" s="1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  <c r="S5" s="32"/>
    </row>
    <row r="6" spans="1:19" s="1" customFormat="1" ht="12.75" customHeight="1" thickBot="1">
      <c r="A6" s="10"/>
      <c r="B6" s="271" t="s">
        <v>20</v>
      </c>
      <c r="C6" s="220" t="s">
        <v>21</v>
      </c>
      <c r="D6" s="34"/>
      <c r="E6" s="34"/>
      <c r="F6" s="34"/>
      <c r="G6" s="34"/>
      <c r="H6" s="34"/>
      <c r="I6" s="239" t="s">
        <v>26</v>
      </c>
      <c r="J6" s="270"/>
      <c r="K6" s="270"/>
      <c r="L6" s="243" t="s">
        <v>7</v>
      </c>
      <c r="M6" s="244"/>
      <c r="N6" s="245"/>
      <c r="O6" s="174"/>
      <c r="P6" s="174"/>
      <c r="Q6" s="243" t="s">
        <v>8</v>
      </c>
      <c r="R6" s="244"/>
      <c r="S6" s="246"/>
    </row>
    <row r="7" spans="2:19" s="1" customFormat="1" ht="13.5" customHeight="1" hidden="1" thickBot="1">
      <c r="B7" s="272"/>
      <c r="C7" s="268"/>
      <c r="D7" s="175"/>
      <c r="E7" s="175"/>
      <c r="F7" s="175"/>
      <c r="G7" s="175"/>
      <c r="H7" s="175"/>
      <c r="I7" s="176"/>
      <c r="J7" s="176"/>
      <c r="K7" s="176"/>
      <c r="L7" s="177"/>
      <c r="M7" s="177"/>
      <c r="N7" s="178"/>
      <c r="O7" s="179"/>
      <c r="P7" s="179"/>
      <c r="Q7" s="179"/>
      <c r="R7" s="179"/>
      <c r="S7" s="180"/>
    </row>
    <row r="8" spans="1:19" s="1" customFormat="1" ht="12.75" customHeight="1">
      <c r="A8" s="228"/>
      <c r="B8" s="272"/>
      <c r="C8" s="268"/>
      <c r="D8" s="249" t="s">
        <v>3</v>
      </c>
      <c r="E8" s="249" t="s">
        <v>0</v>
      </c>
      <c r="F8" s="249"/>
      <c r="G8" s="249" t="s">
        <v>4</v>
      </c>
      <c r="H8" s="249"/>
      <c r="I8" s="223" t="s">
        <v>25</v>
      </c>
      <c r="J8" s="247" t="s">
        <v>22</v>
      </c>
      <c r="K8" s="224"/>
      <c r="L8" s="223" t="s">
        <v>25</v>
      </c>
      <c r="M8" s="247" t="s">
        <v>22</v>
      </c>
      <c r="N8" s="224"/>
      <c r="O8" s="221" t="s">
        <v>9</v>
      </c>
      <c r="P8" s="222"/>
      <c r="Q8" s="223" t="s">
        <v>25</v>
      </c>
      <c r="R8" s="247" t="s">
        <v>22</v>
      </c>
      <c r="S8" s="248"/>
    </row>
    <row r="9" spans="1:19" s="1" customFormat="1" ht="31.5" customHeight="1">
      <c r="A9" s="228"/>
      <c r="B9" s="272"/>
      <c r="C9" s="268"/>
      <c r="D9" s="249"/>
      <c r="E9" s="53" t="s">
        <v>1</v>
      </c>
      <c r="F9" s="53" t="s">
        <v>2</v>
      </c>
      <c r="G9" s="53" t="s">
        <v>1</v>
      </c>
      <c r="H9" s="53" t="s">
        <v>2</v>
      </c>
      <c r="I9" s="269"/>
      <c r="J9" s="53" t="s">
        <v>23</v>
      </c>
      <c r="K9" s="162" t="s">
        <v>24</v>
      </c>
      <c r="L9" s="269"/>
      <c r="M9" s="53" t="s">
        <v>23</v>
      </c>
      <c r="N9" s="162" t="s">
        <v>24</v>
      </c>
      <c r="O9" s="163" t="s">
        <v>1</v>
      </c>
      <c r="P9" s="164" t="s">
        <v>2</v>
      </c>
      <c r="Q9" s="269"/>
      <c r="R9" s="53" t="s">
        <v>23</v>
      </c>
      <c r="S9" s="164" t="s">
        <v>24</v>
      </c>
    </row>
    <row r="10" spans="1:53" s="1" customFormat="1" ht="12" customHeight="1">
      <c r="A10" s="7"/>
      <c r="B10" s="45">
        <v>1</v>
      </c>
      <c r="C10" s="46">
        <v>2</v>
      </c>
      <c r="D10" s="53"/>
      <c r="E10" s="53"/>
      <c r="F10" s="53"/>
      <c r="G10" s="53"/>
      <c r="H10" s="53"/>
      <c r="I10" s="47">
        <v>3</v>
      </c>
      <c r="J10" s="53">
        <v>4</v>
      </c>
      <c r="K10" s="162">
        <v>5</v>
      </c>
      <c r="L10" s="47">
        <v>6</v>
      </c>
      <c r="M10" s="53">
        <v>7</v>
      </c>
      <c r="N10" s="162">
        <v>8</v>
      </c>
      <c r="O10" s="165"/>
      <c r="P10" s="165"/>
      <c r="Q10" s="47">
        <v>9</v>
      </c>
      <c r="R10" s="53">
        <v>10</v>
      </c>
      <c r="S10" s="164">
        <v>11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19" s="1" customFormat="1" ht="16.5" customHeight="1" hidden="1">
      <c r="A11" s="7"/>
      <c r="B11" s="49"/>
      <c r="C11" s="50"/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1"/>
      <c r="O11" s="121"/>
      <c r="P11" s="121"/>
      <c r="Q11" s="50"/>
      <c r="R11" s="50"/>
      <c r="S11" s="52"/>
    </row>
    <row r="12" spans="1:19" s="1" customFormat="1" ht="16.5" customHeight="1">
      <c r="A12" s="7"/>
      <c r="B12" s="49" t="s">
        <v>53</v>
      </c>
      <c r="C12" s="53">
        <v>10116</v>
      </c>
      <c r="D12" s="54"/>
      <c r="E12" s="54"/>
      <c r="F12" s="54"/>
      <c r="G12" s="54"/>
      <c r="H12" s="54"/>
      <c r="I12" s="54"/>
      <c r="J12" s="54"/>
      <c r="K12" s="55"/>
      <c r="L12" s="54"/>
      <c r="M12" s="54"/>
      <c r="N12" s="55"/>
      <c r="O12" s="142"/>
      <c r="P12" s="142"/>
      <c r="Q12" s="54"/>
      <c r="R12" s="54"/>
      <c r="S12" s="56"/>
    </row>
    <row r="13" spans="1:19" s="26" customFormat="1" ht="25.5" customHeight="1">
      <c r="A13" s="25"/>
      <c r="B13" s="57" t="s">
        <v>45</v>
      </c>
      <c r="C13" s="67"/>
      <c r="D13" s="67"/>
      <c r="E13" s="67"/>
      <c r="F13" s="67"/>
      <c r="G13" s="67"/>
      <c r="H13" s="67"/>
      <c r="I13" s="66">
        <f>J13+K13</f>
        <v>2403864</v>
      </c>
      <c r="J13" s="66">
        <f>J15+J50</f>
        <v>2368045</v>
      </c>
      <c r="K13" s="66">
        <f>K15+K50</f>
        <v>35819</v>
      </c>
      <c r="L13" s="66">
        <f>M13+N13</f>
        <v>2605147</v>
      </c>
      <c r="M13" s="66">
        <f>M15+M50</f>
        <v>2569328</v>
      </c>
      <c r="N13" s="66">
        <f>N15+N50</f>
        <v>35819</v>
      </c>
      <c r="O13" s="123"/>
      <c r="P13" s="61"/>
      <c r="Q13" s="66">
        <f>R13+S13</f>
        <v>2782432</v>
      </c>
      <c r="R13" s="66">
        <f>R15+R50</f>
        <v>2746613</v>
      </c>
      <c r="S13" s="124">
        <f>S15+S50</f>
        <v>35819</v>
      </c>
    </row>
    <row r="14" spans="1:19" s="1" customFormat="1" ht="28.5" customHeight="1">
      <c r="A14" s="7"/>
      <c r="B14" s="57" t="s">
        <v>43</v>
      </c>
      <c r="C14" s="70"/>
      <c r="D14" s="70"/>
      <c r="E14" s="70"/>
      <c r="F14" s="70"/>
      <c r="G14" s="70"/>
      <c r="H14" s="70"/>
      <c r="I14" s="70"/>
      <c r="J14" s="70"/>
      <c r="K14" s="71"/>
      <c r="L14" s="70"/>
      <c r="M14" s="70"/>
      <c r="N14" s="71"/>
      <c r="O14" s="125"/>
      <c r="P14" s="72"/>
      <c r="Q14" s="70"/>
      <c r="R14" s="70"/>
      <c r="S14" s="72"/>
    </row>
    <row r="15" spans="1:19" s="26" customFormat="1" ht="36.75" customHeight="1">
      <c r="A15" s="25"/>
      <c r="B15" s="65" t="s">
        <v>29</v>
      </c>
      <c r="C15" s="67"/>
      <c r="D15" s="67"/>
      <c r="E15" s="67"/>
      <c r="F15" s="67"/>
      <c r="G15" s="67"/>
      <c r="H15" s="67"/>
      <c r="I15" s="143">
        <f>J15+K15</f>
        <v>1611605</v>
      </c>
      <c r="J15" s="148">
        <f>1569315+6471</f>
        <v>1575786</v>
      </c>
      <c r="K15" s="149">
        <v>35819</v>
      </c>
      <c r="L15" s="143">
        <f>M15+N15</f>
        <v>1745547</v>
      </c>
      <c r="M15" s="148">
        <f>1702707+7021</f>
        <v>1709728</v>
      </c>
      <c r="N15" s="149">
        <v>35819</v>
      </c>
      <c r="O15" s="144"/>
      <c r="P15" s="145"/>
      <c r="Q15" s="143">
        <f>R15+S15</f>
        <v>1863519</v>
      </c>
      <c r="R15" s="148">
        <f>1820194+7506</f>
        <v>1827700</v>
      </c>
      <c r="S15" s="145">
        <v>35819</v>
      </c>
    </row>
    <row r="16" spans="1:19" s="1" customFormat="1" ht="12.75">
      <c r="A16" s="7"/>
      <c r="B16" s="69" t="s">
        <v>10</v>
      </c>
      <c r="C16" s="70"/>
      <c r="D16" s="70"/>
      <c r="E16" s="70"/>
      <c r="F16" s="70"/>
      <c r="G16" s="70"/>
      <c r="H16" s="70"/>
      <c r="I16" s="70"/>
      <c r="J16" s="70"/>
      <c r="K16" s="71"/>
      <c r="L16" s="70"/>
      <c r="M16" s="70"/>
      <c r="N16" s="71"/>
      <c r="O16" s="125"/>
      <c r="P16" s="72"/>
      <c r="Q16" s="70"/>
      <c r="R16" s="70"/>
      <c r="S16" s="72"/>
    </row>
    <row r="17" spans="1:19" s="1" customFormat="1" ht="12.75">
      <c r="A17" s="7"/>
      <c r="B17" s="73" t="s">
        <v>11</v>
      </c>
      <c r="C17" s="70"/>
      <c r="D17" s="70"/>
      <c r="E17" s="70"/>
      <c r="F17" s="70"/>
      <c r="G17" s="70"/>
      <c r="H17" s="70"/>
      <c r="I17" s="70"/>
      <c r="J17" s="70"/>
      <c r="K17" s="71"/>
      <c r="L17" s="70"/>
      <c r="M17" s="70"/>
      <c r="N17" s="71"/>
      <c r="O17" s="125">
        <v>26</v>
      </c>
      <c r="P17" s="72"/>
      <c r="Q17" s="70"/>
      <c r="R17" s="70"/>
      <c r="S17" s="72"/>
    </row>
    <row r="18" spans="1:19" s="1" customFormat="1" ht="12.75">
      <c r="A18" s="7"/>
      <c r="B18" s="74" t="s">
        <v>31</v>
      </c>
      <c r="C18" s="70"/>
      <c r="D18" s="70"/>
      <c r="E18" s="70"/>
      <c r="F18" s="70"/>
      <c r="G18" s="70"/>
      <c r="H18" s="70"/>
      <c r="I18" s="75">
        <f aca="true" t="shared" si="0" ref="I18:I65">J18+K18</f>
        <v>2</v>
      </c>
      <c r="J18" s="70">
        <v>2</v>
      </c>
      <c r="K18" s="71"/>
      <c r="L18" s="75">
        <f aca="true" t="shared" si="1" ref="L18:L65">M18+N18</f>
        <v>2</v>
      </c>
      <c r="M18" s="70">
        <v>2</v>
      </c>
      <c r="N18" s="71"/>
      <c r="O18" s="125"/>
      <c r="P18" s="72"/>
      <c r="Q18" s="75">
        <f aca="true" t="shared" si="2" ref="Q18:Q65">R18+S18</f>
        <v>2</v>
      </c>
      <c r="R18" s="70">
        <v>2</v>
      </c>
      <c r="S18" s="72"/>
    </row>
    <row r="19" spans="1:19" s="1" customFormat="1" ht="12.75">
      <c r="A19" s="7"/>
      <c r="B19" s="74" t="s">
        <v>12</v>
      </c>
      <c r="C19" s="70"/>
      <c r="D19" s="70"/>
      <c r="E19" s="126"/>
      <c r="F19" s="70"/>
      <c r="G19" s="70"/>
      <c r="H19" s="70"/>
      <c r="I19" s="75">
        <f t="shared" si="0"/>
        <v>47</v>
      </c>
      <c r="J19" s="70">
        <v>47</v>
      </c>
      <c r="K19" s="77"/>
      <c r="L19" s="75">
        <f t="shared" si="1"/>
        <v>47</v>
      </c>
      <c r="M19" s="70">
        <v>47</v>
      </c>
      <c r="N19" s="77"/>
      <c r="O19" s="127">
        <v>50</v>
      </c>
      <c r="P19" s="72"/>
      <c r="Q19" s="75">
        <f t="shared" si="2"/>
        <v>47</v>
      </c>
      <c r="R19" s="70">
        <v>47</v>
      </c>
      <c r="S19" s="78"/>
    </row>
    <row r="20" spans="1:19" s="1" customFormat="1" ht="13.5" customHeight="1">
      <c r="A20" s="7"/>
      <c r="B20" s="73" t="s">
        <v>13</v>
      </c>
      <c r="C20" s="70"/>
      <c r="D20" s="70"/>
      <c r="E20" s="126"/>
      <c r="F20" s="70"/>
      <c r="G20" s="70"/>
      <c r="H20" s="70"/>
      <c r="I20" s="75"/>
      <c r="J20" s="70"/>
      <c r="K20" s="79"/>
      <c r="L20" s="75"/>
      <c r="M20" s="70"/>
      <c r="N20" s="79"/>
      <c r="O20" s="128"/>
      <c r="P20" s="72"/>
      <c r="Q20" s="75"/>
      <c r="R20" s="70"/>
      <c r="S20" s="80"/>
    </row>
    <row r="21" spans="1:19" s="1" customFormat="1" ht="26.25" customHeight="1" hidden="1">
      <c r="A21" s="7"/>
      <c r="B21" s="74"/>
      <c r="C21" s="70"/>
      <c r="D21" s="70"/>
      <c r="E21" s="70"/>
      <c r="F21" s="70"/>
      <c r="G21" s="70"/>
      <c r="H21" s="70"/>
      <c r="I21" s="75">
        <f t="shared" si="0"/>
        <v>0</v>
      </c>
      <c r="J21" s="70"/>
      <c r="K21" s="71"/>
      <c r="L21" s="75">
        <f t="shared" si="1"/>
        <v>0</v>
      </c>
      <c r="M21" s="70"/>
      <c r="N21" s="71"/>
      <c r="O21" s="125"/>
      <c r="P21" s="72"/>
      <c r="Q21" s="75">
        <f t="shared" si="2"/>
        <v>0</v>
      </c>
      <c r="R21" s="70"/>
      <c r="S21" s="72"/>
    </row>
    <row r="22" spans="1:19" s="1" customFormat="1" ht="14.25" customHeight="1" hidden="1">
      <c r="A22" s="7"/>
      <c r="B22" s="81" t="s">
        <v>6</v>
      </c>
      <c r="C22" s="70"/>
      <c r="D22" s="70"/>
      <c r="E22" s="70"/>
      <c r="F22" s="70"/>
      <c r="G22" s="70"/>
      <c r="H22" s="70"/>
      <c r="I22" s="75">
        <f t="shared" si="0"/>
        <v>0</v>
      </c>
      <c r="J22" s="70"/>
      <c r="K22" s="71"/>
      <c r="L22" s="75">
        <f t="shared" si="1"/>
        <v>0</v>
      </c>
      <c r="M22" s="70"/>
      <c r="N22" s="71"/>
      <c r="O22" s="125">
        <v>26</v>
      </c>
      <c r="P22" s="72"/>
      <c r="Q22" s="75">
        <f t="shared" si="2"/>
        <v>0</v>
      </c>
      <c r="R22" s="70"/>
      <c r="S22" s="72"/>
    </row>
    <row r="23" spans="1:19" s="1" customFormat="1" ht="12.75" customHeight="1" hidden="1">
      <c r="A23" s="7"/>
      <c r="B23" s="82" t="s">
        <v>5</v>
      </c>
      <c r="C23" s="70"/>
      <c r="D23" s="70"/>
      <c r="E23" s="70"/>
      <c r="F23" s="70"/>
      <c r="G23" s="70"/>
      <c r="H23" s="70"/>
      <c r="I23" s="75">
        <f t="shared" si="0"/>
        <v>0</v>
      </c>
      <c r="J23" s="83"/>
      <c r="K23" s="71"/>
      <c r="L23" s="75">
        <f t="shared" si="1"/>
        <v>0</v>
      </c>
      <c r="M23" s="83"/>
      <c r="N23" s="71"/>
      <c r="O23" s="129"/>
      <c r="P23" s="130"/>
      <c r="Q23" s="75">
        <f t="shared" si="2"/>
        <v>0</v>
      </c>
      <c r="R23" s="83"/>
      <c r="S23" s="72"/>
    </row>
    <row r="24" spans="1:19" s="1" customFormat="1" ht="0.75" customHeight="1" hidden="1">
      <c r="A24" s="7"/>
      <c r="B24" s="82"/>
      <c r="C24" s="70"/>
      <c r="D24" s="70"/>
      <c r="E24" s="70"/>
      <c r="F24" s="70"/>
      <c r="G24" s="70"/>
      <c r="H24" s="70"/>
      <c r="I24" s="75">
        <f t="shared" si="0"/>
        <v>0</v>
      </c>
      <c r="J24" s="70"/>
      <c r="K24" s="71"/>
      <c r="L24" s="75">
        <f t="shared" si="1"/>
        <v>0</v>
      </c>
      <c r="M24" s="70"/>
      <c r="N24" s="71"/>
      <c r="O24" s="125"/>
      <c r="P24" s="72"/>
      <c r="Q24" s="75">
        <f t="shared" si="2"/>
        <v>0</v>
      </c>
      <c r="R24" s="70"/>
      <c r="S24" s="72"/>
    </row>
    <row r="25" spans="2:19" s="1" customFormat="1" ht="0.75" customHeight="1" hidden="1">
      <c r="B25" s="84"/>
      <c r="C25" s="83"/>
      <c r="D25" s="83"/>
      <c r="E25" s="83"/>
      <c r="F25" s="83"/>
      <c r="G25" s="83"/>
      <c r="H25" s="83"/>
      <c r="I25" s="75">
        <f t="shared" si="0"/>
        <v>0</v>
      </c>
      <c r="J25" s="83"/>
      <c r="K25" s="71"/>
      <c r="L25" s="75">
        <f t="shared" si="1"/>
        <v>0</v>
      </c>
      <c r="M25" s="83"/>
      <c r="N25" s="71"/>
      <c r="O25" s="129"/>
      <c r="P25" s="129"/>
      <c r="Q25" s="75">
        <f t="shared" si="2"/>
        <v>0</v>
      </c>
      <c r="R25" s="83"/>
      <c r="S25" s="72"/>
    </row>
    <row r="26" spans="2:19" s="1" customFormat="1" ht="12.75" customHeight="1" hidden="1">
      <c r="B26" s="84"/>
      <c r="C26" s="83"/>
      <c r="D26" s="83"/>
      <c r="E26" s="83"/>
      <c r="F26" s="83"/>
      <c r="G26" s="83"/>
      <c r="H26" s="83"/>
      <c r="I26" s="75">
        <f t="shared" si="0"/>
        <v>0</v>
      </c>
      <c r="J26" s="83"/>
      <c r="K26" s="71"/>
      <c r="L26" s="75">
        <f t="shared" si="1"/>
        <v>0</v>
      </c>
      <c r="M26" s="83"/>
      <c r="N26" s="71"/>
      <c r="O26" s="129"/>
      <c r="P26" s="129"/>
      <c r="Q26" s="75">
        <f t="shared" si="2"/>
        <v>0</v>
      </c>
      <c r="R26" s="83"/>
      <c r="S26" s="72"/>
    </row>
    <row r="27" spans="2:19" s="1" customFormat="1" ht="12.75" customHeight="1" hidden="1">
      <c r="B27" s="85"/>
      <c r="C27" s="83"/>
      <c r="D27" s="83"/>
      <c r="E27" s="83"/>
      <c r="F27" s="83"/>
      <c r="G27" s="83"/>
      <c r="H27" s="83"/>
      <c r="I27" s="75">
        <f t="shared" si="0"/>
        <v>0</v>
      </c>
      <c r="J27" s="83"/>
      <c r="K27" s="71"/>
      <c r="L27" s="75">
        <f t="shared" si="1"/>
        <v>0</v>
      </c>
      <c r="M27" s="83"/>
      <c r="N27" s="71"/>
      <c r="O27" s="129"/>
      <c r="P27" s="129"/>
      <c r="Q27" s="75">
        <f t="shared" si="2"/>
        <v>0</v>
      </c>
      <c r="R27" s="83"/>
      <c r="S27" s="72"/>
    </row>
    <row r="28" spans="2:19" s="1" customFormat="1" ht="12.75" customHeight="1" hidden="1">
      <c r="B28" s="85"/>
      <c r="C28" s="83"/>
      <c r="D28" s="83"/>
      <c r="E28" s="83"/>
      <c r="F28" s="83"/>
      <c r="G28" s="83"/>
      <c r="H28" s="83"/>
      <c r="I28" s="75">
        <f t="shared" si="0"/>
        <v>0</v>
      </c>
      <c r="J28" s="83"/>
      <c r="K28" s="71"/>
      <c r="L28" s="75">
        <f t="shared" si="1"/>
        <v>0</v>
      </c>
      <c r="M28" s="83"/>
      <c r="N28" s="71"/>
      <c r="O28" s="129"/>
      <c r="P28" s="129"/>
      <c r="Q28" s="75">
        <f t="shared" si="2"/>
        <v>0</v>
      </c>
      <c r="R28" s="83"/>
      <c r="S28" s="72"/>
    </row>
    <row r="29" spans="2:19" s="1" customFormat="1" ht="12.75" customHeight="1" hidden="1">
      <c r="B29" s="84"/>
      <c r="C29" s="83"/>
      <c r="D29" s="83"/>
      <c r="E29" s="83"/>
      <c r="F29" s="83"/>
      <c r="G29" s="83"/>
      <c r="H29" s="83"/>
      <c r="I29" s="75">
        <f t="shared" si="0"/>
        <v>0</v>
      </c>
      <c r="J29" s="83"/>
      <c r="K29" s="71"/>
      <c r="L29" s="75">
        <f t="shared" si="1"/>
        <v>0</v>
      </c>
      <c r="M29" s="83"/>
      <c r="N29" s="71"/>
      <c r="O29" s="129"/>
      <c r="P29" s="129"/>
      <c r="Q29" s="75">
        <f t="shared" si="2"/>
        <v>0</v>
      </c>
      <c r="R29" s="83"/>
      <c r="S29" s="72"/>
    </row>
    <row r="30" spans="1:19" s="1" customFormat="1" ht="0.75" customHeight="1" hidden="1">
      <c r="A30" s="7"/>
      <c r="B30" s="86"/>
      <c r="C30" s="70"/>
      <c r="D30" s="70"/>
      <c r="E30" s="70"/>
      <c r="F30" s="70"/>
      <c r="G30" s="70"/>
      <c r="H30" s="70"/>
      <c r="I30" s="75">
        <f t="shared" si="0"/>
        <v>0</v>
      </c>
      <c r="J30" s="70"/>
      <c r="K30" s="71"/>
      <c r="L30" s="75">
        <f t="shared" si="1"/>
        <v>0</v>
      </c>
      <c r="M30" s="70"/>
      <c r="N30" s="71"/>
      <c r="O30" s="125"/>
      <c r="P30" s="72"/>
      <c r="Q30" s="75">
        <f t="shared" si="2"/>
        <v>0</v>
      </c>
      <c r="R30" s="70"/>
      <c r="S30" s="72"/>
    </row>
    <row r="31" spans="2:19" s="1" customFormat="1" ht="0.75" customHeight="1" hidden="1">
      <c r="B31" s="84"/>
      <c r="C31" s="83"/>
      <c r="D31" s="83"/>
      <c r="E31" s="83"/>
      <c r="F31" s="83"/>
      <c r="G31" s="83"/>
      <c r="H31" s="83"/>
      <c r="I31" s="75">
        <f t="shared" si="0"/>
        <v>0</v>
      </c>
      <c r="J31" s="83"/>
      <c r="K31" s="71"/>
      <c r="L31" s="75">
        <f t="shared" si="1"/>
        <v>0</v>
      </c>
      <c r="M31" s="83"/>
      <c r="N31" s="71"/>
      <c r="O31" s="129"/>
      <c r="P31" s="129"/>
      <c r="Q31" s="75">
        <f t="shared" si="2"/>
        <v>0</v>
      </c>
      <c r="R31" s="83"/>
      <c r="S31" s="72"/>
    </row>
    <row r="32" spans="1:19" s="1" customFormat="1" ht="12.75" customHeight="1">
      <c r="A32" s="7"/>
      <c r="B32" s="74" t="s">
        <v>14</v>
      </c>
      <c r="C32" s="70"/>
      <c r="D32" s="70"/>
      <c r="E32" s="70"/>
      <c r="F32" s="70"/>
      <c r="G32" s="70"/>
      <c r="H32" s="70"/>
      <c r="I32" s="75">
        <f t="shared" si="0"/>
        <v>1700</v>
      </c>
      <c r="J32" s="70">
        <v>1700</v>
      </c>
      <c r="K32" s="71"/>
      <c r="L32" s="75">
        <f t="shared" si="1"/>
        <v>1750</v>
      </c>
      <c r="M32" s="70">
        <v>1750</v>
      </c>
      <c r="N32" s="71"/>
      <c r="O32" s="125">
        <v>24100</v>
      </c>
      <c r="P32" s="72"/>
      <c r="Q32" s="75">
        <f t="shared" si="2"/>
        <v>1810</v>
      </c>
      <c r="R32" s="70">
        <v>1810</v>
      </c>
      <c r="S32" s="72"/>
    </row>
    <row r="33" spans="1:19" s="1" customFormat="1" ht="31.5" customHeight="1" hidden="1">
      <c r="A33" s="7"/>
      <c r="B33" s="84"/>
      <c r="C33" s="70"/>
      <c r="D33" s="70"/>
      <c r="E33" s="70"/>
      <c r="F33" s="70"/>
      <c r="G33" s="70"/>
      <c r="H33" s="70"/>
      <c r="I33" s="75">
        <f t="shared" si="0"/>
        <v>0</v>
      </c>
      <c r="J33" s="70"/>
      <c r="K33" s="71"/>
      <c r="L33" s="75">
        <f t="shared" si="1"/>
        <v>0</v>
      </c>
      <c r="M33" s="70"/>
      <c r="N33" s="71"/>
      <c r="O33" s="125"/>
      <c r="P33" s="72"/>
      <c r="Q33" s="75">
        <f t="shared" si="2"/>
        <v>0</v>
      </c>
      <c r="R33" s="70"/>
      <c r="S33" s="72"/>
    </row>
    <row r="34" spans="1:19" s="1" customFormat="1" ht="15" customHeight="1">
      <c r="A34" s="7"/>
      <c r="B34" s="85" t="s">
        <v>27</v>
      </c>
      <c r="C34" s="70"/>
      <c r="D34" s="70"/>
      <c r="E34" s="70"/>
      <c r="F34" s="70"/>
      <c r="G34" s="70"/>
      <c r="H34" s="70"/>
      <c r="I34" s="75">
        <f t="shared" si="0"/>
        <v>6200</v>
      </c>
      <c r="J34" s="70">
        <v>6200</v>
      </c>
      <c r="K34" s="71"/>
      <c r="L34" s="75">
        <f t="shared" si="1"/>
        <v>6270</v>
      </c>
      <c r="M34" s="70">
        <v>6270</v>
      </c>
      <c r="N34" s="71"/>
      <c r="O34" s="125"/>
      <c r="P34" s="72"/>
      <c r="Q34" s="75">
        <f t="shared" si="2"/>
        <v>6320</v>
      </c>
      <c r="R34" s="70">
        <v>6320</v>
      </c>
      <c r="S34" s="72"/>
    </row>
    <row r="35" spans="1:19" s="1" customFormat="1" ht="15.75" customHeight="1">
      <c r="A35" s="6"/>
      <c r="B35" s="74" t="s">
        <v>15</v>
      </c>
      <c r="C35" s="83"/>
      <c r="D35" s="83"/>
      <c r="E35" s="83"/>
      <c r="F35" s="83"/>
      <c r="G35" s="83"/>
      <c r="H35" s="83"/>
      <c r="I35" s="75">
        <f t="shared" si="0"/>
        <v>22</v>
      </c>
      <c r="J35" s="83">
        <v>22</v>
      </c>
      <c r="K35" s="71"/>
      <c r="L35" s="75">
        <f t="shared" si="1"/>
        <v>30</v>
      </c>
      <c r="M35" s="83">
        <v>30</v>
      </c>
      <c r="N35" s="71"/>
      <c r="O35" s="125">
        <v>2300</v>
      </c>
      <c r="P35" s="72"/>
      <c r="Q35" s="75">
        <f t="shared" si="2"/>
        <v>41</v>
      </c>
      <c r="R35" s="83">
        <v>41</v>
      </c>
      <c r="S35" s="72"/>
    </row>
    <row r="36" spans="1:19" s="1" customFormat="1" ht="14.25" customHeight="1" hidden="1">
      <c r="A36" s="7"/>
      <c r="B36" s="74"/>
      <c r="C36" s="70"/>
      <c r="D36" s="70"/>
      <c r="E36" s="70"/>
      <c r="F36" s="70"/>
      <c r="G36" s="70"/>
      <c r="H36" s="70"/>
      <c r="I36" s="75">
        <f t="shared" si="0"/>
        <v>0</v>
      </c>
      <c r="J36" s="70"/>
      <c r="K36" s="71"/>
      <c r="L36" s="75">
        <f t="shared" si="1"/>
        <v>0</v>
      </c>
      <c r="M36" s="70"/>
      <c r="N36" s="71"/>
      <c r="O36" s="125"/>
      <c r="P36" s="72"/>
      <c r="Q36" s="75">
        <f t="shared" si="2"/>
        <v>0</v>
      </c>
      <c r="R36" s="70"/>
      <c r="S36" s="72"/>
    </row>
    <row r="37" spans="1:19" s="1" customFormat="1" ht="16.5" customHeight="1">
      <c r="A37" s="6"/>
      <c r="B37" s="87" t="s">
        <v>28</v>
      </c>
      <c r="C37" s="83"/>
      <c r="D37" s="83"/>
      <c r="E37" s="83"/>
      <c r="F37" s="83"/>
      <c r="G37" s="83"/>
      <c r="H37" s="83"/>
      <c r="I37" s="75">
        <f t="shared" si="0"/>
        <v>270</v>
      </c>
      <c r="J37" s="83">
        <v>270</v>
      </c>
      <c r="K37" s="71"/>
      <c r="L37" s="75">
        <f t="shared" si="1"/>
        <v>270</v>
      </c>
      <c r="M37" s="83">
        <v>270</v>
      </c>
      <c r="N37" s="71"/>
      <c r="O37" s="125"/>
      <c r="P37" s="72"/>
      <c r="Q37" s="75">
        <f t="shared" si="2"/>
        <v>270</v>
      </c>
      <c r="R37" s="83">
        <v>270</v>
      </c>
      <c r="S37" s="72"/>
    </row>
    <row r="38" spans="1:19" s="1" customFormat="1" ht="18" customHeight="1">
      <c r="A38" s="7"/>
      <c r="B38" s="88" t="s">
        <v>39</v>
      </c>
      <c r="C38" s="70"/>
      <c r="D38" s="70"/>
      <c r="E38" s="70"/>
      <c r="F38" s="70"/>
      <c r="G38" s="70"/>
      <c r="H38" s="70"/>
      <c r="I38" s="75">
        <f t="shared" si="0"/>
        <v>2435634</v>
      </c>
      <c r="J38" s="70">
        <v>2399815</v>
      </c>
      <c r="K38" s="71">
        <v>35819</v>
      </c>
      <c r="L38" s="75">
        <f t="shared" si="1"/>
        <v>2636111</v>
      </c>
      <c r="M38" s="70">
        <v>2600292</v>
      </c>
      <c r="N38" s="71">
        <v>35819</v>
      </c>
      <c r="O38" s="125">
        <v>26</v>
      </c>
      <c r="P38" s="72"/>
      <c r="Q38" s="75">
        <f t="shared" si="2"/>
        <v>2812684</v>
      </c>
      <c r="R38" s="70">
        <v>2776865</v>
      </c>
      <c r="S38" s="72">
        <v>35819</v>
      </c>
    </row>
    <row r="39" spans="1:19" s="1" customFormat="1" ht="15.75" customHeight="1">
      <c r="A39" s="7"/>
      <c r="B39" s="85" t="s">
        <v>44</v>
      </c>
      <c r="C39" s="70"/>
      <c r="D39" s="70"/>
      <c r="E39" s="70"/>
      <c r="F39" s="70"/>
      <c r="G39" s="70"/>
      <c r="H39" s="70"/>
      <c r="I39" s="75">
        <f t="shared" si="0"/>
        <v>68</v>
      </c>
      <c r="J39" s="70">
        <v>34</v>
      </c>
      <c r="K39" s="71">
        <v>34</v>
      </c>
      <c r="L39" s="75">
        <f t="shared" si="1"/>
        <v>68</v>
      </c>
      <c r="M39" s="70">
        <v>34</v>
      </c>
      <c r="N39" s="71">
        <v>34</v>
      </c>
      <c r="O39" s="125"/>
      <c r="P39" s="72"/>
      <c r="Q39" s="75">
        <f t="shared" si="2"/>
        <v>68</v>
      </c>
      <c r="R39" s="70">
        <v>34</v>
      </c>
      <c r="S39" s="72">
        <v>34</v>
      </c>
    </row>
    <row r="40" spans="1:19" s="1" customFormat="1" ht="14.25" customHeight="1">
      <c r="A40" s="7"/>
      <c r="B40" s="85" t="s">
        <v>30</v>
      </c>
      <c r="C40" s="70"/>
      <c r="D40" s="70"/>
      <c r="E40" s="70"/>
      <c r="F40" s="70"/>
      <c r="G40" s="70"/>
      <c r="H40" s="70"/>
      <c r="I40" s="75">
        <f t="shared" si="0"/>
        <v>12</v>
      </c>
      <c r="J40" s="70">
        <v>12</v>
      </c>
      <c r="K40" s="71"/>
      <c r="L40" s="75">
        <f t="shared" si="1"/>
        <v>12</v>
      </c>
      <c r="M40" s="70">
        <v>12</v>
      </c>
      <c r="N40" s="71"/>
      <c r="O40" s="125"/>
      <c r="P40" s="72"/>
      <c r="Q40" s="75">
        <f t="shared" si="2"/>
        <v>12</v>
      </c>
      <c r="R40" s="70">
        <v>12</v>
      </c>
      <c r="S40" s="72"/>
    </row>
    <row r="41" spans="1:19" s="1" customFormat="1" ht="0.75" customHeight="1" hidden="1">
      <c r="A41" s="7"/>
      <c r="B41" s="74"/>
      <c r="C41" s="70"/>
      <c r="D41" s="70"/>
      <c r="E41" s="70"/>
      <c r="F41" s="70"/>
      <c r="G41" s="70"/>
      <c r="H41" s="70"/>
      <c r="I41" s="75">
        <f t="shared" si="0"/>
        <v>0</v>
      </c>
      <c r="J41" s="70"/>
      <c r="K41" s="71"/>
      <c r="L41" s="75">
        <f t="shared" si="1"/>
        <v>0</v>
      </c>
      <c r="M41" s="70"/>
      <c r="N41" s="71"/>
      <c r="O41" s="125"/>
      <c r="P41" s="72"/>
      <c r="Q41" s="75">
        <f t="shared" si="2"/>
        <v>0</v>
      </c>
      <c r="R41" s="70"/>
      <c r="S41" s="72"/>
    </row>
    <row r="42" spans="1:19" s="1" customFormat="1" ht="15" customHeight="1">
      <c r="A42" s="7"/>
      <c r="B42" s="73" t="s">
        <v>16</v>
      </c>
      <c r="C42" s="70"/>
      <c r="D42" s="70"/>
      <c r="E42" s="70"/>
      <c r="F42" s="70"/>
      <c r="G42" s="70"/>
      <c r="H42" s="70"/>
      <c r="I42" s="75"/>
      <c r="J42" s="70"/>
      <c r="K42" s="71"/>
      <c r="L42" s="75"/>
      <c r="M42" s="70"/>
      <c r="N42" s="71"/>
      <c r="O42" s="125">
        <v>85</v>
      </c>
      <c r="P42" s="72"/>
      <c r="Q42" s="75"/>
      <c r="R42" s="70"/>
      <c r="S42" s="72"/>
    </row>
    <row r="43" spans="1:19" s="1" customFormat="1" ht="18" customHeight="1">
      <c r="A43" s="6"/>
      <c r="B43" s="87" t="s">
        <v>38</v>
      </c>
      <c r="C43" s="83"/>
      <c r="D43" s="83"/>
      <c r="E43" s="83"/>
      <c r="F43" s="83"/>
      <c r="G43" s="83"/>
      <c r="H43" s="83"/>
      <c r="I43" s="75">
        <f t="shared" si="0"/>
        <v>32</v>
      </c>
      <c r="J43" s="83">
        <v>32</v>
      </c>
      <c r="K43" s="71"/>
      <c r="L43" s="75">
        <f t="shared" si="1"/>
        <v>35</v>
      </c>
      <c r="M43" s="83">
        <v>35</v>
      </c>
      <c r="N43" s="71"/>
      <c r="O43" s="125">
        <v>6600</v>
      </c>
      <c r="P43" s="72"/>
      <c r="Q43" s="75">
        <f t="shared" si="2"/>
        <v>33</v>
      </c>
      <c r="R43" s="83">
        <v>33</v>
      </c>
      <c r="S43" s="72"/>
    </row>
    <row r="44" spans="1:19" s="1" customFormat="1" ht="15.75" customHeight="1">
      <c r="A44" s="6"/>
      <c r="B44" s="87" t="s">
        <v>32</v>
      </c>
      <c r="C44" s="83"/>
      <c r="D44" s="83"/>
      <c r="E44" s="83"/>
      <c r="F44" s="83"/>
      <c r="G44" s="83"/>
      <c r="H44" s="83"/>
      <c r="I44" s="75"/>
      <c r="J44" s="83"/>
      <c r="K44" s="71"/>
      <c r="L44" s="75"/>
      <c r="M44" s="83"/>
      <c r="N44" s="71"/>
      <c r="O44" s="125"/>
      <c r="P44" s="72"/>
      <c r="Q44" s="75"/>
      <c r="R44" s="83"/>
      <c r="S44" s="72"/>
    </row>
    <row r="45" spans="1:19" s="1" customFormat="1" ht="15.75" customHeight="1">
      <c r="A45" s="6"/>
      <c r="B45" s="87" t="s">
        <v>33</v>
      </c>
      <c r="C45" s="83"/>
      <c r="D45" s="83"/>
      <c r="E45" s="83"/>
      <c r="F45" s="83"/>
      <c r="G45" s="83"/>
      <c r="H45" s="83"/>
      <c r="I45" s="75">
        <f t="shared" si="0"/>
        <v>100</v>
      </c>
      <c r="J45" s="83">
        <v>100</v>
      </c>
      <c r="K45" s="71"/>
      <c r="L45" s="75">
        <f t="shared" si="1"/>
        <v>100</v>
      </c>
      <c r="M45" s="83">
        <v>100</v>
      </c>
      <c r="N45" s="71"/>
      <c r="O45" s="125"/>
      <c r="P45" s="72"/>
      <c r="Q45" s="75">
        <f t="shared" si="2"/>
        <v>100</v>
      </c>
      <c r="R45" s="83">
        <v>100</v>
      </c>
      <c r="S45" s="72"/>
    </row>
    <row r="46" spans="1:19" s="1" customFormat="1" ht="14.25" customHeight="1">
      <c r="A46" s="6"/>
      <c r="B46" s="87" t="s">
        <v>34</v>
      </c>
      <c r="C46" s="83"/>
      <c r="D46" s="83"/>
      <c r="E46" s="83"/>
      <c r="F46" s="83"/>
      <c r="G46" s="83"/>
      <c r="H46" s="83"/>
      <c r="I46" s="75"/>
      <c r="J46" s="83"/>
      <c r="K46" s="71"/>
      <c r="L46" s="75"/>
      <c r="M46" s="83"/>
      <c r="N46" s="71"/>
      <c r="O46" s="125"/>
      <c r="P46" s="72"/>
      <c r="Q46" s="75"/>
      <c r="R46" s="83"/>
      <c r="S46" s="72"/>
    </row>
    <row r="47" spans="1:19" s="1" customFormat="1" ht="15.75" customHeight="1" hidden="1">
      <c r="A47" s="6"/>
      <c r="B47" s="87"/>
      <c r="C47" s="83"/>
      <c r="D47" s="83"/>
      <c r="E47" s="83"/>
      <c r="F47" s="83"/>
      <c r="G47" s="83"/>
      <c r="H47" s="83"/>
      <c r="I47" s="75">
        <f t="shared" si="0"/>
        <v>0</v>
      </c>
      <c r="J47" s="83"/>
      <c r="K47" s="71"/>
      <c r="L47" s="75">
        <f t="shared" si="1"/>
        <v>0</v>
      </c>
      <c r="M47" s="83"/>
      <c r="N47" s="71"/>
      <c r="O47" s="125"/>
      <c r="P47" s="72"/>
      <c r="Q47" s="75">
        <f t="shared" si="2"/>
        <v>0</v>
      </c>
      <c r="R47" s="83"/>
      <c r="S47" s="72"/>
    </row>
    <row r="48" spans="1:19" s="1" customFormat="1" ht="15.75" customHeight="1" hidden="1">
      <c r="A48" s="6"/>
      <c r="B48" s="87"/>
      <c r="C48" s="83"/>
      <c r="D48" s="83"/>
      <c r="E48" s="83"/>
      <c r="F48" s="83"/>
      <c r="G48" s="83"/>
      <c r="H48" s="83"/>
      <c r="I48" s="75">
        <f t="shared" si="0"/>
        <v>0</v>
      </c>
      <c r="J48" s="83"/>
      <c r="K48" s="71"/>
      <c r="L48" s="75">
        <f t="shared" si="1"/>
        <v>0</v>
      </c>
      <c r="M48" s="83"/>
      <c r="N48" s="71"/>
      <c r="O48" s="125"/>
      <c r="P48" s="72"/>
      <c r="Q48" s="75">
        <f t="shared" si="2"/>
        <v>0</v>
      </c>
      <c r="R48" s="83"/>
      <c r="S48" s="72"/>
    </row>
    <row r="49" spans="1:19" s="1" customFormat="1" ht="15.75" customHeight="1" hidden="1">
      <c r="A49" s="6"/>
      <c r="B49" s="87"/>
      <c r="C49" s="83"/>
      <c r="D49" s="83"/>
      <c r="E49" s="83"/>
      <c r="F49" s="83"/>
      <c r="G49" s="83"/>
      <c r="H49" s="83"/>
      <c r="I49" s="75">
        <f t="shared" si="0"/>
        <v>0</v>
      </c>
      <c r="J49" s="83"/>
      <c r="K49" s="71"/>
      <c r="L49" s="75">
        <f t="shared" si="1"/>
        <v>0</v>
      </c>
      <c r="M49" s="83"/>
      <c r="N49" s="71"/>
      <c r="O49" s="125"/>
      <c r="P49" s="72"/>
      <c r="Q49" s="75">
        <f t="shared" si="2"/>
        <v>0</v>
      </c>
      <c r="R49" s="83"/>
      <c r="S49" s="72"/>
    </row>
    <row r="50" spans="1:38" s="26" customFormat="1" ht="36.75" customHeight="1">
      <c r="A50" s="27"/>
      <c r="B50" s="65" t="s">
        <v>37</v>
      </c>
      <c r="C50" s="89"/>
      <c r="D50" s="89"/>
      <c r="E50" s="90"/>
      <c r="F50" s="90"/>
      <c r="G50" s="90"/>
      <c r="H50" s="90"/>
      <c r="I50" s="143">
        <f t="shared" si="0"/>
        <v>792259</v>
      </c>
      <c r="J50" s="150">
        <f>789230+3029</f>
        <v>792259</v>
      </c>
      <c r="K50" s="151"/>
      <c r="L50" s="143">
        <f t="shared" si="1"/>
        <v>859600</v>
      </c>
      <c r="M50" s="150">
        <f>856314+3286</f>
        <v>859600</v>
      </c>
      <c r="N50" s="151"/>
      <c r="O50" s="152">
        <v>75</v>
      </c>
      <c r="P50" s="153"/>
      <c r="Q50" s="143">
        <f t="shared" si="2"/>
        <v>918913</v>
      </c>
      <c r="R50" s="150">
        <f>915400+3513</f>
        <v>918913</v>
      </c>
      <c r="S50" s="154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1" customFormat="1" ht="0.75" customHeight="1" hidden="1">
      <c r="A51" s="6"/>
      <c r="B51" s="74"/>
      <c r="C51" s="83"/>
      <c r="D51" s="83"/>
      <c r="E51" s="95"/>
      <c r="F51" s="95"/>
      <c r="G51" s="95"/>
      <c r="H51" s="95"/>
      <c r="I51" s="75">
        <f t="shared" si="0"/>
        <v>0</v>
      </c>
      <c r="J51" s="95"/>
      <c r="K51" s="96"/>
      <c r="L51" s="75">
        <f t="shared" si="1"/>
        <v>0</v>
      </c>
      <c r="M51" s="95"/>
      <c r="N51" s="96"/>
      <c r="O51" s="127"/>
      <c r="P51" s="97"/>
      <c r="Q51" s="75">
        <f t="shared" si="2"/>
        <v>0</v>
      </c>
      <c r="R51" s="95"/>
      <c r="S51" s="97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2:19" s="1" customFormat="1" ht="0.75" customHeight="1" hidden="1">
      <c r="B52" s="84"/>
      <c r="C52" s="83"/>
      <c r="D52" s="83"/>
      <c r="E52" s="83"/>
      <c r="F52" s="83"/>
      <c r="G52" s="83"/>
      <c r="H52" s="83"/>
      <c r="I52" s="75">
        <f t="shared" si="0"/>
        <v>0</v>
      </c>
      <c r="J52" s="83"/>
      <c r="K52" s="71"/>
      <c r="L52" s="75">
        <f t="shared" si="1"/>
        <v>0</v>
      </c>
      <c r="M52" s="83"/>
      <c r="N52" s="71"/>
      <c r="O52" s="129"/>
      <c r="P52" s="129"/>
      <c r="Q52" s="75">
        <f t="shared" si="2"/>
        <v>0</v>
      </c>
      <c r="R52" s="83"/>
      <c r="S52" s="72"/>
    </row>
    <row r="53" spans="1:19" s="1" customFormat="1" ht="15.75" customHeight="1">
      <c r="A53" s="7"/>
      <c r="B53" s="69" t="s">
        <v>10</v>
      </c>
      <c r="C53" s="70"/>
      <c r="D53" s="70"/>
      <c r="E53" s="70"/>
      <c r="F53" s="70"/>
      <c r="G53" s="70"/>
      <c r="H53" s="70"/>
      <c r="I53" s="75"/>
      <c r="J53" s="70"/>
      <c r="K53" s="71"/>
      <c r="L53" s="75"/>
      <c r="M53" s="70"/>
      <c r="N53" s="71"/>
      <c r="O53" s="125">
        <v>23</v>
      </c>
      <c r="P53" s="72"/>
      <c r="Q53" s="75"/>
      <c r="R53" s="70"/>
      <c r="S53" s="72"/>
    </row>
    <row r="54" spans="2:19" s="1" customFormat="1" ht="12.75">
      <c r="B54" s="69" t="s">
        <v>11</v>
      </c>
      <c r="C54" s="83"/>
      <c r="D54" s="83"/>
      <c r="E54" s="83"/>
      <c r="F54" s="83"/>
      <c r="G54" s="83"/>
      <c r="H54" s="83"/>
      <c r="I54" s="75"/>
      <c r="J54" s="83"/>
      <c r="K54" s="71"/>
      <c r="L54" s="75"/>
      <c r="M54" s="83"/>
      <c r="N54" s="71"/>
      <c r="O54" s="125"/>
      <c r="P54" s="72"/>
      <c r="Q54" s="75"/>
      <c r="R54" s="83"/>
      <c r="S54" s="72"/>
    </row>
    <row r="55" spans="1:19" s="1" customFormat="1" ht="13.5" customHeight="1">
      <c r="A55" s="6"/>
      <c r="B55" s="74" t="s">
        <v>12</v>
      </c>
      <c r="C55" s="83"/>
      <c r="D55" s="83"/>
      <c r="E55" s="83"/>
      <c r="F55" s="83"/>
      <c r="G55" s="83"/>
      <c r="H55" s="83"/>
      <c r="I55" s="75">
        <f t="shared" si="0"/>
        <v>22</v>
      </c>
      <c r="J55" s="83">
        <v>22</v>
      </c>
      <c r="K55" s="71"/>
      <c r="L55" s="75">
        <f t="shared" si="1"/>
        <v>22</v>
      </c>
      <c r="M55" s="83">
        <v>22</v>
      </c>
      <c r="N55" s="71"/>
      <c r="O55" s="125"/>
      <c r="P55" s="72"/>
      <c r="Q55" s="75">
        <f t="shared" si="2"/>
        <v>22</v>
      </c>
      <c r="R55" s="83">
        <v>22</v>
      </c>
      <c r="S55" s="72"/>
    </row>
    <row r="56" spans="1:19" s="1" customFormat="1" ht="12.75">
      <c r="A56" s="6"/>
      <c r="B56" s="99" t="s">
        <v>13</v>
      </c>
      <c r="C56" s="83"/>
      <c r="D56" s="83"/>
      <c r="E56" s="83"/>
      <c r="F56" s="83"/>
      <c r="G56" s="83"/>
      <c r="H56" s="83"/>
      <c r="I56" s="75"/>
      <c r="J56" s="83"/>
      <c r="K56" s="71"/>
      <c r="L56" s="75"/>
      <c r="M56" s="83"/>
      <c r="N56" s="71"/>
      <c r="O56" s="125"/>
      <c r="P56" s="72"/>
      <c r="Q56" s="75"/>
      <c r="R56" s="83"/>
      <c r="S56" s="72"/>
    </row>
    <row r="57" spans="1:19" s="1" customFormat="1" ht="12" customHeight="1">
      <c r="A57" s="6"/>
      <c r="B57" s="82" t="s">
        <v>17</v>
      </c>
      <c r="C57" s="83"/>
      <c r="D57" s="83"/>
      <c r="E57" s="83"/>
      <c r="F57" s="83"/>
      <c r="G57" s="83"/>
      <c r="H57" s="83"/>
      <c r="I57" s="75">
        <v>226</v>
      </c>
      <c r="J57" s="83">
        <v>226</v>
      </c>
      <c r="K57" s="71"/>
      <c r="L57" s="75">
        <v>226</v>
      </c>
      <c r="M57" s="83">
        <v>226</v>
      </c>
      <c r="N57" s="71"/>
      <c r="O57" s="125"/>
      <c r="P57" s="72"/>
      <c r="Q57" s="75">
        <v>226</v>
      </c>
      <c r="R57" s="83">
        <v>226</v>
      </c>
      <c r="S57" s="72"/>
    </row>
    <row r="58" spans="2:19" s="1" customFormat="1" ht="12" customHeight="1">
      <c r="B58" s="100" t="s">
        <v>35</v>
      </c>
      <c r="C58" s="83"/>
      <c r="D58" s="83"/>
      <c r="E58" s="83"/>
      <c r="F58" s="83"/>
      <c r="G58" s="83"/>
      <c r="H58" s="83"/>
      <c r="I58" s="75">
        <f t="shared" si="0"/>
        <v>21</v>
      </c>
      <c r="J58" s="83">
        <v>21</v>
      </c>
      <c r="K58" s="71"/>
      <c r="L58" s="75">
        <f t="shared" si="1"/>
        <v>21</v>
      </c>
      <c r="M58" s="83">
        <v>21</v>
      </c>
      <c r="N58" s="71"/>
      <c r="O58" s="125"/>
      <c r="P58" s="72"/>
      <c r="Q58" s="75">
        <f t="shared" si="2"/>
        <v>21</v>
      </c>
      <c r="R58" s="83">
        <v>21</v>
      </c>
      <c r="S58" s="72"/>
    </row>
    <row r="59" spans="1:19" s="1" customFormat="1" ht="23.25" customHeight="1">
      <c r="A59" s="6"/>
      <c r="B59" s="88" t="s">
        <v>42</v>
      </c>
      <c r="C59" s="83"/>
      <c r="D59" s="83"/>
      <c r="E59" s="83"/>
      <c r="F59" s="83"/>
      <c r="G59" s="83"/>
      <c r="H59" s="83"/>
      <c r="I59" s="75">
        <f t="shared" si="0"/>
        <v>835</v>
      </c>
      <c r="J59" s="83">
        <v>835</v>
      </c>
      <c r="K59" s="71"/>
      <c r="L59" s="75">
        <f t="shared" si="1"/>
        <v>835</v>
      </c>
      <c r="M59" s="83">
        <v>835</v>
      </c>
      <c r="N59" s="71"/>
      <c r="O59" s="125">
        <v>100</v>
      </c>
      <c r="P59" s="83"/>
      <c r="Q59" s="75">
        <f t="shared" si="2"/>
        <v>835</v>
      </c>
      <c r="R59" s="83">
        <v>835</v>
      </c>
      <c r="S59" s="72"/>
    </row>
    <row r="60" spans="1:19" s="1" customFormat="1" ht="15" customHeight="1">
      <c r="A60" s="6"/>
      <c r="B60" s="88" t="s">
        <v>41</v>
      </c>
      <c r="C60" s="83"/>
      <c r="D60" s="83"/>
      <c r="E60" s="83"/>
      <c r="F60" s="83"/>
      <c r="G60" s="83"/>
      <c r="H60" s="83"/>
      <c r="I60" s="75">
        <f t="shared" si="0"/>
        <v>1</v>
      </c>
      <c r="J60" s="83">
        <v>1</v>
      </c>
      <c r="K60" s="71"/>
      <c r="L60" s="75">
        <f t="shared" si="1"/>
        <v>1</v>
      </c>
      <c r="M60" s="83">
        <v>1</v>
      </c>
      <c r="N60" s="71"/>
      <c r="O60" s="125"/>
      <c r="P60" s="83"/>
      <c r="Q60" s="75">
        <f t="shared" si="2"/>
        <v>1</v>
      </c>
      <c r="R60" s="83">
        <v>1</v>
      </c>
      <c r="S60" s="72"/>
    </row>
    <row r="61" spans="1:19" s="1" customFormat="1" ht="15.75" customHeight="1">
      <c r="A61" s="6"/>
      <c r="B61" s="88" t="s">
        <v>40</v>
      </c>
      <c r="C61" s="83"/>
      <c r="D61" s="83"/>
      <c r="E61" s="83"/>
      <c r="F61" s="83"/>
      <c r="G61" s="83"/>
      <c r="H61" s="83"/>
      <c r="I61" s="75">
        <f t="shared" si="0"/>
        <v>1580</v>
      </c>
      <c r="J61" s="83">
        <v>1580</v>
      </c>
      <c r="K61" s="71"/>
      <c r="L61" s="75">
        <f t="shared" si="1"/>
        <v>1500</v>
      </c>
      <c r="M61" s="83">
        <v>1500</v>
      </c>
      <c r="N61" s="71"/>
      <c r="O61" s="125"/>
      <c r="P61" s="83"/>
      <c r="Q61" s="75">
        <f t="shared" si="2"/>
        <v>0</v>
      </c>
      <c r="R61" s="83"/>
      <c r="S61" s="72"/>
    </row>
    <row r="62" spans="1:19" s="1" customFormat="1" ht="12" customHeight="1">
      <c r="A62" s="6"/>
      <c r="B62" s="88" t="s">
        <v>19</v>
      </c>
      <c r="C62" s="83"/>
      <c r="D62" s="83"/>
      <c r="E62" s="83"/>
      <c r="F62" s="83"/>
      <c r="G62" s="83"/>
      <c r="H62" s="83"/>
      <c r="I62" s="75">
        <f t="shared" si="0"/>
        <v>100</v>
      </c>
      <c r="J62" s="83">
        <v>100</v>
      </c>
      <c r="K62" s="71"/>
      <c r="L62" s="75">
        <f t="shared" si="1"/>
        <v>100</v>
      </c>
      <c r="M62" s="83">
        <v>100</v>
      </c>
      <c r="N62" s="71"/>
      <c r="O62" s="125"/>
      <c r="P62" s="83"/>
      <c r="Q62" s="75">
        <f t="shared" si="2"/>
        <v>100</v>
      </c>
      <c r="R62" s="83">
        <v>100</v>
      </c>
      <c r="S62" s="72"/>
    </row>
    <row r="63" spans="1:19" s="1" customFormat="1" ht="15.75" customHeight="1">
      <c r="A63" s="6"/>
      <c r="B63" s="101" t="s">
        <v>16</v>
      </c>
      <c r="C63" s="83"/>
      <c r="D63" s="83"/>
      <c r="E63" s="83"/>
      <c r="F63" s="83"/>
      <c r="G63" s="83"/>
      <c r="H63" s="83"/>
      <c r="I63" s="75"/>
      <c r="J63" s="83"/>
      <c r="K63" s="71"/>
      <c r="L63" s="75"/>
      <c r="M63" s="83"/>
      <c r="N63" s="71"/>
      <c r="O63" s="125"/>
      <c r="P63" s="83"/>
      <c r="Q63" s="75"/>
      <c r="R63" s="83"/>
      <c r="S63" s="72"/>
    </row>
    <row r="64" spans="2:19" s="1" customFormat="1" ht="14.25" customHeight="1">
      <c r="B64" s="85" t="s">
        <v>18</v>
      </c>
      <c r="C64" s="83"/>
      <c r="D64" s="83"/>
      <c r="E64" s="83"/>
      <c r="F64" s="83"/>
      <c r="G64" s="83"/>
      <c r="H64" s="83"/>
      <c r="I64" s="75">
        <f t="shared" si="0"/>
        <v>70</v>
      </c>
      <c r="J64" s="83">
        <v>70</v>
      </c>
      <c r="K64" s="71"/>
      <c r="L64" s="75">
        <f t="shared" si="1"/>
        <v>70</v>
      </c>
      <c r="M64" s="83">
        <v>70</v>
      </c>
      <c r="N64" s="71"/>
      <c r="O64" s="129"/>
      <c r="P64" s="129"/>
      <c r="Q64" s="75">
        <f t="shared" si="2"/>
        <v>70</v>
      </c>
      <c r="R64" s="83">
        <v>70</v>
      </c>
      <c r="S64" s="72"/>
    </row>
    <row r="65" spans="2:19" s="1" customFormat="1" ht="17.25" customHeight="1" thickBot="1">
      <c r="B65" s="102" t="s">
        <v>36</v>
      </c>
      <c r="C65" s="103"/>
      <c r="D65" s="103"/>
      <c r="E65" s="103"/>
      <c r="F65" s="103"/>
      <c r="G65" s="103"/>
      <c r="H65" s="103"/>
      <c r="I65" s="104">
        <f t="shared" si="0"/>
        <v>10</v>
      </c>
      <c r="J65" s="103">
        <v>10</v>
      </c>
      <c r="K65" s="105"/>
      <c r="L65" s="104">
        <f t="shared" si="1"/>
        <v>10</v>
      </c>
      <c r="M65" s="103">
        <v>10</v>
      </c>
      <c r="N65" s="105"/>
      <c r="O65" s="155"/>
      <c r="P65" s="155"/>
      <c r="Q65" s="104">
        <f t="shared" si="2"/>
        <v>10</v>
      </c>
      <c r="R65" s="103">
        <v>10</v>
      </c>
      <c r="S65" s="106"/>
    </row>
    <row r="66" spans="2:19" s="6" customFormat="1" ht="38.25" customHeight="1">
      <c r="B66" s="197" t="s">
        <v>56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9" t="s">
        <v>57</v>
      </c>
      <c r="N66" s="198"/>
      <c r="O66" s="107"/>
      <c r="P66" s="107"/>
      <c r="Q66" s="107"/>
      <c r="R66" s="107"/>
      <c r="S66" s="107"/>
    </row>
    <row r="67" spans="2:19" s="6" customFormat="1" ht="18.75" customHeight="1">
      <c r="B67" s="200"/>
      <c r="C67" s="201"/>
      <c r="D67" s="202"/>
      <c r="E67" s="201"/>
      <c r="F67" s="201"/>
      <c r="G67" s="201"/>
      <c r="H67" s="201"/>
      <c r="I67" s="201"/>
      <c r="J67" s="202"/>
      <c r="K67" s="201"/>
      <c r="L67" s="201"/>
      <c r="M67" s="202"/>
      <c r="N67" s="201"/>
      <c r="O67" s="8"/>
      <c r="P67" s="8"/>
      <c r="Q67" s="8"/>
      <c r="S67" s="8"/>
    </row>
    <row r="68" spans="2:19" s="6" customFormat="1" ht="15.75" customHeight="1">
      <c r="B68" s="203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8"/>
      <c r="P68" s="8"/>
      <c r="Q68" s="8"/>
      <c r="S68" s="8"/>
    </row>
    <row r="69" spans="2:19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8"/>
      <c r="P69" s="8"/>
      <c r="Q69" s="8"/>
      <c r="S69" s="8"/>
    </row>
    <row r="70" spans="2:19" s="6" customFormat="1" ht="15.75" customHeight="1">
      <c r="B70" s="210"/>
      <c r="C70" s="201"/>
      <c r="D70" s="202"/>
      <c r="E70" s="201"/>
      <c r="F70" s="201"/>
      <c r="G70" s="201"/>
      <c r="H70" s="201"/>
      <c r="I70" s="201"/>
      <c r="J70" s="202"/>
      <c r="K70" s="201"/>
      <c r="L70" s="201"/>
      <c r="M70" s="202"/>
      <c r="N70" s="201"/>
      <c r="O70" s="8"/>
      <c r="P70" s="8"/>
      <c r="Q70" s="8"/>
      <c r="S70" s="8"/>
    </row>
    <row r="71" spans="2:19" s="6" customFormat="1" ht="15.75" customHeight="1">
      <c r="B71" s="210"/>
      <c r="C71" s="201"/>
      <c r="D71" s="202"/>
      <c r="E71" s="201"/>
      <c r="F71" s="201"/>
      <c r="G71" s="201"/>
      <c r="H71" s="201"/>
      <c r="I71" s="201"/>
      <c r="J71" s="202"/>
      <c r="K71" s="201"/>
      <c r="L71" s="201"/>
      <c r="M71" s="202"/>
      <c r="N71" s="201"/>
      <c r="O71" s="8"/>
      <c r="P71" s="8"/>
      <c r="Q71" s="8"/>
      <c r="S71" s="8"/>
    </row>
    <row r="72" spans="2:19" s="6" customFormat="1" ht="22.5" customHeight="1">
      <c r="B72" s="210"/>
      <c r="C72" s="201"/>
      <c r="D72" s="202"/>
      <c r="E72" s="201"/>
      <c r="F72" s="201"/>
      <c r="G72" s="201"/>
      <c r="H72" s="201"/>
      <c r="I72" s="201"/>
      <c r="J72" s="202"/>
      <c r="K72" s="201"/>
      <c r="L72" s="201"/>
      <c r="M72" s="202"/>
      <c r="N72" s="201"/>
      <c r="O72" s="8"/>
      <c r="P72" s="8"/>
      <c r="Q72" s="8"/>
      <c r="S72" s="8"/>
    </row>
    <row r="73" spans="2:19" s="6" customFormat="1" ht="39.7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22.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8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2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31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22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37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22.5" customHeight="1">
      <c r="B80" s="24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15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39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22.5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6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M88" s="8"/>
      <c r="N88" s="8"/>
      <c r="O88" s="8"/>
      <c r="P88" s="8"/>
    </row>
    <row r="89" spans="2:16" s="6" customFormat="1" ht="22.5" customHeight="1">
      <c r="B89" s="16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12.75" customHeight="1">
      <c r="B90" s="17"/>
      <c r="C90" s="18"/>
      <c r="D90" s="19"/>
      <c r="E90" s="20"/>
      <c r="F90" s="18"/>
      <c r="G90" s="18"/>
      <c r="H90" s="18"/>
      <c r="I90" s="18"/>
      <c r="J90" s="19"/>
      <c r="K90" s="21"/>
      <c r="L90" s="21"/>
      <c r="M90" s="21"/>
      <c r="N90" s="20"/>
      <c r="O90" s="20"/>
      <c r="P90" s="18"/>
    </row>
    <row r="91" spans="2:3" s="6" customFormat="1" ht="15">
      <c r="B91" s="5"/>
      <c r="C91" s="8"/>
    </row>
    <row r="92" spans="2:9" s="6" customFormat="1" ht="14.25" customHeight="1">
      <c r="B92" s="4"/>
      <c r="C92" s="8"/>
      <c r="E92" s="8"/>
      <c r="F92" s="8"/>
      <c r="G92" s="8"/>
      <c r="H92" s="8"/>
      <c r="I92" s="8"/>
    </row>
    <row r="93" spans="2:12" s="11" customFormat="1" ht="15.75">
      <c r="B93" s="12"/>
      <c r="C93" s="13"/>
      <c r="L93" s="14"/>
    </row>
    <row r="94" spans="3:9" s="6" customFormat="1" ht="12.75">
      <c r="C94" s="8"/>
      <c r="E94" s="8"/>
      <c r="F94" s="8"/>
      <c r="G94" s="8"/>
      <c r="H94" s="8"/>
      <c r="I94" s="8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2:3" s="6" customFormat="1" ht="15">
      <c r="B97" s="2"/>
      <c r="C97" s="8"/>
    </row>
    <row r="98" spans="2:3" s="6" customFormat="1" ht="27.75" customHeight="1">
      <c r="B98" s="3"/>
      <c r="C98" s="8"/>
    </row>
    <row r="99" spans="2:3" s="6" customFormat="1" ht="27.75" customHeight="1">
      <c r="B99" s="3"/>
      <c r="C99" s="8"/>
    </row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pans="12:14" s="1" customFormat="1" ht="12.75">
      <c r="L108" s="6"/>
      <c r="M108" s="6"/>
      <c r="N108" s="6"/>
    </row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="1" customFormat="1" ht="12.75">
      <c r="L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ht="12.75">
      <c r="L159" s="22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</sheetData>
  <mergeCells count="19">
    <mergeCell ref="L6:N6"/>
    <mergeCell ref="Q6:S6"/>
    <mergeCell ref="B6:B9"/>
    <mergeCell ref="A8:A9"/>
    <mergeCell ref="D8:D9"/>
    <mergeCell ref="J8:K8"/>
    <mergeCell ref="I8:I9"/>
    <mergeCell ref="E8:F8"/>
    <mergeCell ref="G8:H8"/>
    <mergeCell ref="N1:S1"/>
    <mergeCell ref="N2:S2"/>
    <mergeCell ref="C6:C9"/>
    <mergeCell ref="O8:P8"/>
    <mergeCell ref="L8:L9"/>
    <mergeCell ref="M8:N8"/>
    <mergeCell ref="I6:K6"/>
    <mergeCell ref="R8:S8"/>
    <mergeCell ref="Q8:Q9"/>
    <mergeCell ref="B4:S4"/>
  </mergeCells>
  <printOptions/>
  <pageMargins left="0.5905511811023623" right="0.1968503937007874" top="0.1968503937007874" bottom="0.1968503937007874" header="0.1968503937007874" footer="0.1968503937007874"/>
  <pageSetup horizontalDpi="600" verticalDpi="600" orientation="landscape" paperSize="9" scale="70" r:id="rId1"/>
  <rowBreaks count="1" manualBreakCount="1">
    <brk id="66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4"/>
  <sheetViews>
    <sheetView zoomScale="75" zoomScaleNormal="75" zoomScaleSheetLayoutView="75" workbookViewId="0" topLeftCell="I18">
      <selection activeCell="B1" sqref="B1:U67"/>
    </sheetView>
  </sheetViews>
  <sheetFormatPr defaultColWidth="9.00390625" defaultRowHeight="12.75"/>
  <cols>
    <col min="1" max="1" width="3.75390625" style="0" hidden="1" customWidth="1"/>
    <col min="2" max="2" width="88.25390625" style="0" customWidth="1"/>
    <col min="3" max="3" width="13.0039062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6.00390625" style="1" hidden="1" customWidth="1"/>
    <col min="9" max="9" width="9.375" style="0" customWidth="1"/>
    <col min="10" max="10" width="12.375" style="0" customWidth="1"/>
    <col min="11" max="11" width="10.125" style="0" customWidth="1"/>
    <col min="12" max="12" width="9.25390625" style="0" customWidth="1"/>
    <col min="13" max="13" width="10.875" style="0" customWidth="1"/>
    <col min="14" max="14" width="10.00390625" style="0" customWidth="1"/>
    <col min="15" max="15" width="10.625" style="0" hidden="1" customWidth="1"/>
    <col min="16" max="16" width="0.12890625" style="0" hidden="1" customWidth="1"/>
    <col min="17" max="17" width="11.875" style="0" customWidth="1"/>
    <col min="18" max="18" width="12.625" style="0" customWidth="1"/>
    <col min="19" max="19" width="10.375" style="0" customWidth="1"/>
  </cols>
  <sheetData>
    <row r="1" spans="2:19" ht="18">
      <c r="B1" s="205"/>
      <c r="C1" s="205"/>
      <c r="D1" s="205"/>
      <c r="E1" s="205"/>
      <c r="F1" s="211"/>
      <c r="G1" s="205"/>
      <c r="H1" s="211"/>
      <c r="I1" s="205"/>
      <c r="J1" s="205"/>
      <c r="K1" s="205"/>
      <c r="L1" s="205"/>
      <c r="M1" s="205"/>
      <c r="N1" s="205"/>
      <c r="O1" s="205"/>
      <c r="P1" s="205"/>
      <c r="Q1" s="205" t="s">
        <v>69</v>
      </c>
      <c r="R1" s="205"/>
      <c r="S1" s="205"/>
    </row>
    <row r="2" spans="2:19" ht="18">
      <c r="B2" s="205"/>
      <c r="C2" s="205"/>
      <c r="D2" s="205"/>
      <c r="E2" s="205"/>
      <c r="F2" s="211"/>
      <c r="G2" s="205"/>
      <c r="H2" s="211"/>
      <c r="I2" s="205"/>
      <c r="J2" s="205"/>
      <c r="K2" s="205"/>
      <c r="L2" s="205"/>
      <c r="M2" s="205"/>
      <c r="N2" s="205"/>
      <c r="O2" s="205"/>
      <c r="P2" s="205"/>
      <c r="Q2" s="205" t="s">
        <v>54</v>
      </c>
      <c r="R2" s="205"/>
      <c r="S2" s="205"/>
    </row>
    <row r="3" spans="1:19" ht="18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  <c r="N3" s="205"/>
      <c r="O3" s="205"/>
      <c r="P3" s="205"/>
      <c r="Q3" s="212" t="s">
        <v>66</v>
      </c>
      <c r="R3" s="205"/>
      <c r="S3" s="205"/>
    </row>
    <row r="4" spans="1:19" ht="18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5"/>
      <c r="O4" s="205"/>
      <c r="P4" s="205"/>
      <c r="Q4" s="205"/>
      <c r="R4" s="205"/>
      <c r="S4" s="205"/>
    </row>
    <row r="5" spans="1:19" s="1" customFormat="1" ht="43.5" customHeight="1">
      <c r="A5" s="10"/>
      <c r="B5" s="227" t="s">
        <v>67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s="1" customFormat="1" ht="27" customHeight="1" thickBot="1">
      <c r="A6" s="10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1"/>
      <c r="R6" s="211"/>
      <c r="S6" s="211"/>
    </row>
    <row r="7" spans="1:19" s="1" customFormat="1" ht="12.75" customHeight="1">
      <c r="A7" s="10"/>
      <c r="B7" s="235" t="s">
        <v>20</v>
      </c>
      <c r="C7" s="237" t="s">
        <v>21</v>
      </c>
      <c r="D7" s="33"/>
      <c r="E7" s="33"/>
      <c r="F7" s="33"/>
      <c r="G7" s="33"/>
      <c r="H7" s="33"/>
      <c r="I7" s="239" t="s">
        <v>26</v>
      </c>
      <c r="J7" s="240"/>
      <c r="K7" s="240"/>
      <c r="L7" s="270" t="s">
        <v>7</v>
      </c>
      <c r="M7" s="270"/>
      <c r="N7" s="270"/>
      <c r="O7" s="35"/>
      <c r="P7" s="35"/>
      <c r="Q7" s="270" t="s">
        <v>8</v>
      </c>
      <c r="R7" s="270"/>
      <c r="S7" s="275"/>
    </row>
    <row r="8" spans="2:19" s="1" customFormat="1" ht="13.5" customHeight="1" hidden="1" thickBot="1">
      <c r="B8" s="236"/>
      <c r="C8" s="2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94"/>
    </row>
    <row r="9" spans="1:19" s="1" customFormat="1" ht="12.75" customHeight="1">
      <c r="A9" s="228"/>
      <c r="B9" s="236"/>
      <c r="C9" s="238"/>
      <c r="D9" s="229" t="s">
        <v>3</v>
      </c>
      <c r="E9" s="229" t="s">
        <v>0</v>
      </c>
      <c r="F9" s="229"/>
      <c r="G9" s="229" t="s">
        <v>4</v>
      </c>
      <c r="H9" s="229"/>
      <c r="I9" s="229" t="s">
        <v>25</v>
      </c>
      <c r="J9" s="229" t="s">
        <v>22</v>
      </c>
      <c r="K9" s="274"/>
      <c r="L9" s="229" t="s">
        <v>25</v>
      </c>
      <c r="M9" s="229" t="s">
        <v>22</v>
      </c>
      <c r="N9" s="274"/>
      <c r="O9" s="229" t="s">
        <v>9</v>
      </c>
      <c r="P9" s="229"/>
      <c r="Q9" s="229" t="s">
        <v>25</v>
      </c>
      <c r="R9" s="229" t="s">
        <v>22</v>
      </c>
      <c r="S9" s="273"/>
    </row>
    <row r="10" spans="1:19" s="1" customFormat="1" ht="31.5" customHeight="1">
      <c r="A10" s="228"/>
      <c r="B10" s="236"/>
      <c r="C10" s="238"/>
      <c r="D10" s="229"/>
      <c r="E10" s="42" t="s">
        <v>1</v>
      </c>
      <c r="F10" s="42" t="s">
        <v>2</v>
      </c>
      <c r="G10" s="42" t="s">
        <v>1</v>
      </c>
      <c r="H10" s="42" t="s">
        <v>2</v>
      </c>
      <c r="I10" s="238"/>
      <c r="J10" s="42" t="s">
        <v>23</v>
      </c>
      <c r="K10" s="42" t="s">
        <v>24</v>
      </c>
      <c r="L10" s="238"/>
      <c r="M10" s="42" t="s">
        <v>23</v>
      </c>
      <c r="N10" s="42" t="s">
        <v>24</v>
      </c>
      <c r="O10" s="42" t="s">
        <v>1</v>
      </c>
      <c r="P10" s="42" t="s">
        <v>2</v>
      </c>
      <c r="Q10" s="238"/>
      <c r="R10" s="42" t="s">
        <v>23</v>
      </c>
      <c r="S10" s="44" t="s">
        <v>24</v>
      </c>
    </row>
    <row r="11" spans="1:19" s="1" customFormat="1" ht="12" customHeight="1">
      <c r="A11" s="7"/>
      <c r="B11" s="45">
        <v>1</v>
      </c>
      <c r="C11" s="46">
        <v>2</v>
      </c>
      <c r="D11" s="42"/>
      <c r="E11" s="42"/>
      <c r="F11" s="42"/>
      <c r="G11" s="42"/>
      <c r="H11" s="42"/>
      <c r="I11" s="46">
        <v>3</v>
      </c>
      <c r="J11" s="42">
        <v>4</v>
      </c>
      <c r="K11" s="42">
        <v>5</v>
      </c>
      <c r="L11" s="46">
        <v>6</v>
      </c>
      <c r="M11" s="42">
        <v>7</v>
      </c>
      <c r="N11" s="42">
        <v>8</v>
      </c>
      <c r="O11" s="42"/>
      <c r="P11" s="42"/>
      <c r="Q11" s="46">
        <v>9</v>
      </c>
      <c r="R11" s="42">
        <v>10</v>
      </c>
      <c r="S11" s="44">
        <v>11</v>
      </c>
    </row>
    <row r="12" spans="1:19" s="1" customFormat="1" ht="16.5" customHeight="1" hidden="1">
      <c r="A12" s="7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2"/>
    </row>
    <row r="13" spans="1:19" s="26" customFormat="1" ht="16.5" customHeight="1">
      <c r="A13" s="25"/>
      <c r="B13" s="166" t="s">
        <v>68</v>
      </c>
      <c r="C13" s="141">
        <v>10116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95"/>
    </row>
    <row r="14" spans="1:19" s="26" customFormat="1" ht="28.5" customHeight="1">
      <c r="A14" s="25"/>
      <c r="B14" s="57" t="s">
        <v>45</v>
      </c>
      <c r="C14" s="182"/>
      <c r="D14" s="182"/>
      <c r="E14" s="182"/>
      <c r="F14" s="182"/>
      <c r="G14" s="182"/>
      <c r="H14" s="182"/>
      <c r="I14" s="67">
        <f>J14+K14</f>
        <v>2523803</v>
      </c>
      <c r="J14" s="66">
        <f>J16+J51</f>
        <v>2446417</v>
      </c>
      <c r="K14" s="66">
        <f>K16+K51</f>
        <v>77386</v>
      </c>
      <c r="L14" s="67">
        <f>M14+N14</f>
        <v>2731748</v>
      </c>
      <c r="M14" s="66">
        <f>M16+M51</f>
        <v>2654362</v>
      </c>
      <c r="N14" s="66">
        <f>N16+N51</f>
        <v>77386</v>
      </c>
      <c r="O14" s="66">
        <f>O16+O51</f>
        <v>75</v>
      </c>
      <c r="P14" s="66">
        <f>P16+P51</f>
        <v>0</v>
      </c>
      <c r="Q14" s="67">
        <f>R14+S14</f>
        <v>2914899</v>
      </c>
      <c r="R14" s="66">
        <f>R16+R51</f>
        <v>2837513</v>
      </c>
      <c r="S14" s="124">
        <f>S16+S51</f>
        <v>77386</v>
      </c>
    </row>
    <row r="15" spans="1:19" s="1" customFormat="1" ht="38.25" customHeight="1">
      <c r="A15" s="7"/>
      <c r="B15" s="57" t="s">
        <v>43</v>
      </c>
      <c r="C15" s="183"/>
      <c r="D15" s="183"/>
      <c r="E15" s="183"/>
      <c r="F15" s="183"/>
      <c r="G15" s="183"/>
      <c r="H15" s="183"/>
      <c r="I15" s="70"/>
      <c r="J15" s="70"/>
      <c r="K15" s="83"/>
      <c r="L15" s="70"/>
      <c r="M15" s="70"/>
      <c r="N15" s="83"/>
      <c r="O15" s="83"/>
      <c r="P15" s="83"/>
      <c r="Q15" s="70"/>
      <c r="R15" s="70"/>
      <c r="S15" s="72"/>
    </row>
    <row r="16" spans="1:19" s="26" customFormat="1" ht="37.5" customHeight="1">
      <c r="A16" s="25"/>
      <c r="B16" s="65" t="s">
        <v>29</v>
      </c>
      <c r="C16" s="182"/>
      <c r="D16" s="182"/>
      <c r="E16" s="182"/>
      <c r="F16" s="182"/>
      <c r="G16" s="182"/>
      <c r="H16" s="182"/>
      <c r="I16" s="67">
        <f>J16+K16</f>
        <v>1568803</v>
      </c>
      <c r="J16" s="67">
        <f>1516797+2003</f>
        <v>1518800</v>
      </c>
      <c r="K16" s="89">
        <v>50003</v>
      </c>
      <c r="L16" s="67">
        <f>M16+N16</f>
        <v>1697901</v>
      </c>
      <c r="M16" s="67">
        <f>1645725+2173</f>
        <v>1647898</v>
      </c>
      <c r="N16" s="89">
        <v>50003</v>
      </c>
      <c r="O16" s="89"/>
      <c r="P16" s="89"/>
      <c r="Q16" s="67">
        <f>R16+S16</f>
        <v>1811606</v>
      </c>
      <c r="R16" s="67">
        <f>1759280+2323</f>
        <v>1761603</v>
      </c>
      <c r="S16" s="61">
        <v>50003</v>
      </c>
    </row>
    <row r="17" spans="1:19" s="1" customFormat="1" ht="12.75">
      <c r="A17" s="7"/>
      <c r="B17" s="69" t="s">
        <v>10</v>
      </c>
      <c r="C17" s="183"/>
      <c r="D17" s="183"/>
      <c r="E17" s="183"/>
      <c r="F17" s="183"/>
      <c r="G17" s="183"/>
      <c r="H17" s="183"/>
      <c r="I17" s="70"/>
      <c r="J17" s="70"/>
      <c r="K17" s="83"/>
      <c r="L17" s="70"/>
      <c r="M17" s="70"/>
      <c r="N17" s="83"/>
      <c r="O17" s="83"/>
      <c r="P17" s="83"/>
      <c r="Q17" s="70"/>
      <c r="R17" s="70"/>
      <c r="S17" s="72"/>
    </row>
    <row r="18" spans="1:19" s="1" customFormat="1" ht="12.75">
      <c r="A18" s="7"/>
      <c r="B18" s="73" t="s">
        <v>11</v>
      </c>
      <c r="C18" s="183"/>
      <c r="D18" s="183"/>
      <c r="E18" s="183"/>
      <c r="F18" s="183"/>
      <c r="G18" s="183"/>
      <c r="H18" s="183"/>
      <c r="I18" s="70"/>
      <c r="J18" s="70"/>
      <c r="K18" s="83"/>
      <c r="L18" s="70"/>
      <c r="M18" s="70"/>
      <c r="N18" s="83"/>
      <c r="O18" s="83">
        <v>26</v>
      </c>
      <c r="P18" s="83"/>
      <c r="Q18" s="70"/>
      <c r="R18" s="70"/>
      <c r="S18" s="72"/>
    </row>
    <row r="19" spans="1:19" s="1" customFormat="1" ht="12.75">
      <c r="A19" s="7"/>
      <c r="B19" s="74" t="s">
        <v>31</v>
      </c>
      <c r="C19" s="183"/>
      <c r="D19" s="183"/>
      <c r="E19" s="183"/>
      <c r="F19" s="183"/>
      <c r="G19" s="183"/>
      <c r="H19" s="183"/>
      <c r="I19" s="70">
        <f>J19+K19</f>
        <v>2</v>
      </c>
      <c r="J19" s="70">
        <v>2</v>
      </c>
      <c r="K19" s="83"/>
      <c r="L19" s="70">
        <f>M19+N19</f>
        <v>2</v>
      </c>
      <c r="M19" s="70">
        <v>2</v>
      </c>
      <c r="N19" s="83"/>
      <c r="O19" s="83"/>
      <c r="P19" s="83"/>
      <c r="Q19" s="70">
        <f>R19+S19</f>
        <v>2</v>
      </c>
      <c r="R19" s="70">
        <v>2</v>
      </c>
      <c r="S19" s="72"/>
    </row>
    <row r="20" spans="1:19" s="1" customFormat="1" ht="12.75">
      <c r="A20" s="7"/>
      <c r="B20" s="74" t="s">
        <v>12</v>
      </c>
      <c r="C20" s="184"/>
      <c r="D20" s="183"/>
      <c r="E20" s="185"/>
      <c r="F20" s="183"/>
      <c r="G20" s="183"/>
      <c r="H20" s="183"/>
      <c r="I20" s="70">
        <f>J20+K20</f>
        <v>42</v>
      </c>
      <c r="J20" s="70">
        <v>42</v>
      </c>
      <c r="K20" s="70"/>
      <c r="L20" s="70">
        <f>M20+N20</f>
        <v>42</v>
      </c>
      <c r="M20" s="70">
        <v>42</v>
      </c>
      <c r="N20" s="70"/>
      <c r="O20" s="95">
        <v>50</v>
      </c>
      <c r="P20" s="83"/>
      <c r="Q20" s="70">
        <f>R20+S20</f>
        <v>42</v>
      </c>
      <c r="R20" s="70">
        <v>42</v>
      </c>
      <c r="S20" s="78"/>
    </row>
    <row r="21" spans="1:19" s="1" customFormat="1" ht="13.5" customHeight="1">
      <c r="A21" s="7"/>
      <c r="B21" s="73" t="s">
        <v>13</v>
      </c>
      <c r="C21" s="184"/>
      <c r="D21" s="183"/>
      <c r="E21" s="185"/>
      <c r="F21" s="183"/>
      <c r="G21" s="183"/>
      <c r="H21" s="183"/>
      <c r="I21" s="70"/>
      <c r="J21" s="70"/>
      <c r="K21" s="181"/>
      <c r="L21" s="70"/>
      <c r="M21" s="70"/>
      <c r="N21" s="181"/>
      <c r="O21" s="181"/>
      <c r="P21" s="83"/>
      <c r="Q21" s="70"/>
      <c r="R21" s="70"/>
      <c r="S21" s="80"/>
    </row>
    <row r="22" spans="1:19" s="1" customFormat="1" ht="26.25" customHeight="1" hidden="1">
      <c r="A22" s="7"/>
      <c r="B22" s="74"/>
      <c r="C22" s="183"/>
      <c r="D22" s="183"/>
      <c r="E22" s="183"/>
      <c r="F22" s="183"/>
      <c r="G22" s="183"/>
      <c r="H22" s="183"/>
      <c r="I22" s="70">
        <f aca="true" t="shared" si="0" ref="I22:I42">J22+K22</f>
        <v>0</v>
      </c>
      <c r="J22" s="70"/>
      <c r="K22" s="83"/>
      <c r="L22" s="70">
        <f aca="true" t="shared" si="1" ref="L22:L42">M22+N22</f>
        <v>0</v>
      </c>
      <c r="M22" s="70"/>
      <c r="N22" s="83"/>
      <c r="O22" s="83"/>
      <c r="P22" s="83"/>
      <c r="Q22" s="70">
        <f aca="true" t="shared" si="2" ref="Q22:Q42">R22+S22</f>
        <v>0</v>
      </c>
      <c r="R22" s="70"/>
      <c r="S22" s="72"/>
    </row>
    <row r="23" spans="1:19" s="1" customFormat="1" ht="14.25" customHeight="1" hidden="1">
      <c r="A23" s="7"/>
      <c r="B23" s="81" t="s">
        <v>6</v>
      </c>
      <c r="C23" s="184"/>
      <c r="D23" s="183"/>
      <c r="E23" s="183"/>
      <c r="F23" s="183"/>
      <c r="G23" s="183"/>
      <c r="H23" s="183"/>
      <c r="I23" s="70">
        <f t="shared" si="0"/>
        <v>0</v>
      </c>
      <c r="J23" s="70"/>
      <c r="K23" s="83"/>
      <c r="L23" s="70">
        <f t="shared" si="1"/>
        <v>0</v>
      </c>
      <c r="M23" s="70"/>
      <c r="N23" s="83"/>
      <c r="O23" s="83">
        <v>26</v>
      </c>
      <c r="P23" s="83"/>
      <c r="Q23" s="70">
        <f t="shared" si="2"/>
        <v>0</v>
      </c>
      <c r="R23" s="70"/>
      <c r="S23" s="72"/>
    </row>
    <row r="24" spans="1:19" s="1" customFormat="1" ht="12.75" customHeight="1" hidden="1">
      <c r="A24" s="7"/>
      <c r="B24" s="82" t="s">
        <v>5</v>
      </c>
      <c r="C24" s="184"/>
      <c r="D24" s="183"/>
      <c r="E24" s="183"/>
      <c r="F24" s="183"/>
      <c r="G24" s="183"/>
      <c r="H24" s="183"/>
      <c r="I24" s="70">
        <f t="shared" si="0"/>
        <v>0</v>
      </c>
      <c r="J24" s="83"/>
      <c r="K24" s="83"/>
      <c r="L24" s="70">
        <f t="shared" si="1"/>
        <v>0</v>
      </c>
      <c r="M24" s="83"/>
      <c r="N24" s="83"/>
      <c r="O24" s="83"/>
      <c r="P24" s="83"/>
      <c r="Q24" s="70">
        <f t="shared" si="2"/>
        <v>0</v>
      </c>
      <c r="R24" s="83"/>
      <c r="S24" s="72"/>
    </row>
    <row r="25" spans="1:19" s="1" customFormat="1" ht="0.75" customHeight="1" hidden="1">
      <c r="A25" s="7"/>
      <c r="B25" s="82"/>
      <c r="C25" s="184"/>
      <c r="D25" s="183"/>
      <c r="E25" s="183"/>
      <c r="F25" s="183"/>
      <c r="G25" s="183"/>
      <c r="H25" s="183"/>
      <c r="I25" s="70">
        <f t="shared" si="0"/>
        <v>0</v>
      </c>
      <c r="J25" s="70"/>
      <c r="K25" s="83"/>
      <c r="L25" s="70">
        <f t="shared" si="1"/>
        <v>0</v>
      </c>
      <c r="M25" s="70"/>
      <c r="N25" s="83"/>
      <c r="O25" s="83"/>
      <c r="P25" s="83"/>
      <c r="Q25" s="70">
        <f t="shared" si="2"/>
        <v>0</v>
      </c>
      <c r="R25" s="70"/>
      <c r="S25" s="72"/>
    </row>
    <row r="26" spans="2:19" s="1" customFormat="1" ht="0.75" customHeight="1" hidden="1">
      <c r="B26" s="84"/>
      <c r="C26" s="186"/>
      <c r="D26" s="186"/>
      <c r="E26" s="186"/>
      <c r="F26" s="186"/>
      <c r="G26" s="186"/>
      <c r="H26" s="186"/>
      <c r="I26" s="70">
        <f t="shared" si="0"/>
        <v>0</v>
      </c>
      <c r="J26" s="83"/>
      <c r="K26" s="83"/>
      <c r="L26" s="70">
        <f t="shared" si="1"/>
        <v>0</v>
      </c>
      <c r="M26" s="83"/>
      <c r="N26" s="83"/>
      <c r="O26" s="83"/>
      <c r="P26" s="83"/>
      <c r="Q26" s="70">
        <f t="shared" si="2"/>
        <v>0</v>
      </c>
      <c r="R26" s="83"/>
      <c r="S26" s="72"/>
    </row>
    <row r="27" spans="2:19" s="1" customFormat="1" ht="12.75" customHeight="1" hidden="1">
      <c r="B27" s="84"/>
      <c r="C27" s="186"/>
      <c r="D27" s="186"/>
      <c r="E27" s="186"/>
      <c r="F27" s="186"/>
      <c r="G27" s="186"/>
      <c r="H27" s="186"/>
      <c r="I27" s="70">
        <f t="shared" si="0"/>
        <v>0</v>
      </c>
      <c r="J27" s="83"/>
      <c r="K27" s="83"/>
      <c r="L27" s="70">
        <f t="shared" si="1"/>
        <v>0</v>
      </c>
      <c r="M27" s="83"/>
      <c r="N27" s="83"/>
      <c r="O27" s="83"/>
      <c r="P27" s="83"/>
      <c r="Q27" s="70">
        <f t="shared" si="2"/>
        <v>0</v>
      </c>
      <c r="R27" s="83"/>
      <c r="S27" s="72"/>
    </row>
    <row r="28" spans="2:19" s="1" customFormat="1" ht="12.75" customHeight="1" hidden="1">
      <c r="B28" s="85"/>
      <c r="C28" s="186"/>
      <c r="D28" s="186"/>
      <c r="E28" s="186"/>
      <c r="F28" s="186"/>
      <c r="G28" s="186"/>
      <c r="H28" s="186"/>
      <c r="I28" s="70">
        <f t="shared" si="0"/>
        <v>0</v>
      </c>
      <c r="J28" s="83"/>
      <c r="K28" s="83"/>
      <c r="L28" s="70">
        <f t="shared" si="1"/>
        <v>0</v>
      </c>
      <c r="M28" s="83"/>
      <c r="N28" s="83"/>
      <c r="O28" s="83"/>
      <c r="P28" s="83"/>
      <c r="Q28" s="70">
        <f t="shared" si="2"/>
        <v>0</v>
      </c>
      <c r="R28" s="83"/>
      <c r="S28" s="72"/>
    </row>
    <row r="29" spans="2:19" s="1" customFormat="1" ht="12.75" customHeight="1" hidden="1">
      <c r="B29" s="85"/>
      <c r="C29" s="186"/>
      <c r="D29" s="186"/>
      <c r="E29" s="186"/>
      <c r="F29" s="186"/>
      <c r="G29" s="186"/>
      <c r="H29" s="186"/>
      <c r="I29" s="70">
        <f t="shared" si="0"/>
        <v>0</v>
      </c>
      <c r="J29" s="83"/>
      <c r="K29" s="83"/>
      <c r="L29" s="70">
        <f t="shared" si="1"/>
        <v>0</v>
      </c>
      <c r="M29" s="83"/>
      <c r="N29" s="83"/>
      <c r="O29" s="83"/>
      <c r="P29" s="83"/>
      <c r="Q29" s="70">
        <f t="shared" si="2"/>
        <v>0</v>
      </c>
      <c r="R29" s="83"/>
      <c r="S29" s="72"/>
    </row>
    <row r="30" spans="2:19" s="1" customFormat="1" ht="12.75" customHeight="1" hidden="1">
      <c r="B30" s="84"/>
      <c r="C30" s="186"/>
      <c r="D30" s="186"/>
      <c r="E30" s="186"/>
      <c r="F30" s="186"/>
      <c r="G30" s="186"/>
      <c r="H30" s="186"/>
      <c r="I30" s="70">
        <f t="shared" si="0"/>
        <v>0</v>
      </c>
      <c r="J30" s="83"/>
      <c r="K30" s="83"/>
      <c r="L30" s="70">
        <f t="shared" si="1"/>
        <v>0</v>
      </c>
      <c r="M30" s="83"/>
      <c r="N30" s="83"/>
      <c r="O30" s="83"/>
      <c r="P30" s="83"/>
      <c r="Q30" s="70">
        <f t="shared" si="2"/>
        <v>0</v>
      </c>
      <c r="R30" s="83"/>
      <c r="S30" s="72"/>
    </row>
    <row r="31" spans="1:19" s="1" customFormat="1" ht="0.75" customHeight="1" hidden="1">
      <c r="A31" s="7"/>
      <c r="B31" s="86"/>
      <c r="C31" s="184"/>
      <c r="D31" s="183"/>
      <c r="E31" s="183"/>
      <c r="F31" s="183"/>
      <c r="G31" s="183"/>
      <c r="H31" s="183"/>
      <c r="I31" s="70">
        <f t="shared" si="0"/>
        <v>0</v>
      </c>
      <c r="J31" s="70"/>
      <c r="K31" s="83"/>
      <c r="L31" s="70">
        <f t="shared" si="1"/>
        <v>0</v>
      </c>
      <c r="M31" s="70"/>
      <c r="N31" s="83"/>
      <c r="O31" s="83"/>
      <c r="P31" s="83"/>
      <c r="Q31" s="70">
        <f t="shared" si="2"/>
        <v>0</v>
      </c>
      <c r="R31" s="70"/>
      <c r="S31" s="72"/>
    </row>
    <row r="32" spans="2:19" s="1" customFormat="1" ht="0.75" customHeight="1" hidden="1">
      <c r="B32" s="84"/>
      <c r="C32" s="186"/>
      <c r="D32" s="186"/>
      <c r="E32" s="186"/>
      <c r="F32" s="186"/>
      <c r="G32" s="186"/>
      <c r="H32" s="186"/>
      <c r="I32" s="70">
        <f t="shared" si="0"/>
        <v>0</v>
      </c>
      <c r="J32" s="83"/>
      <c r="K32" s="83"/>
      <c r="L32" s="70">
        <f t="shared" si="1"/>
        <v>0</v>
      </c>
      <c r="M32" s="83"/>
      <c r="N32" s="83"/>
      <c r="O32" s="83"/>
      <c r="P32" s="83"/>
      <c r="Q32" s="70">
        <f t="shared" si="2"/>
        <v>0</v>
      </c>
      <c r="R32" s="83"/>
      <c r="S32" s="72"/>
    </row>
    <row r="33" spans="1:19" s="1" customFormat="1" ht="12.75" customHeight="1">
      <c r="A33" s="7"/>
      <c r="B33" s="74" t="s">
        <v>14</v>
      </c>
      <c r="C33" s="184"/>
      <c r="D33" s="183"/>
      <c r="E33" s="184"/>
      <c r="F33" s="184"/>
      <c r="G33" s="184"/>
      <c r="H33" s="183"/>
      <c r="I33" s="70">
        <f t="shared" si="0"/>
        <v>3420</v>
      </c>
      <c r="J33" s="70">
        <v>3420</v>
      </c>
      <c r="K33" s="83"/>
      <c r="L33" s="70">
        <f t="shared" si="1"/>
        <v>3420</v>
      </c>
      <c r="M33" s="70">
        <v>3420</v>
      </c>
      <c r="N33" s="83"/>
      <c r="O33" s="83">
        <v>24100</v>
      </c>
      <c r="P33" s="83"/>
      <c r="Q33" s="70">
        <f t="shared" si="2"/>
        <v>3420</v>
      </c>
      <c r="R33" s="70">
        <v>3420</v>
      </c>
      <c r="S33" s="72"/>
    </row>
    <row r="34" spans="1:19" s="1" customFormat="1" ht="31.5" customHeight="1" hidden="1">
      <c r="A34" s="7"/>
      <c r="B34" s="84"/>
      <c r="C34" s="184"/>
      <c r="D34" s="183"/>
      <c r="E34" s="183"/>
      <c r="F34" s="183"/>
      <c r="G34" s="183"/>
      <c r="H34" s="183"/>
      <c r="I34" s="70">
        <f t="shared" si="0"/>
        <v>0</v>
      </c>
      <c r="J34" s="70"/>
      <c r="K34" s="83"/>
      <c r="L34" s="70">
        <f t="shared" si="1"/>
        <v>0</v>
      </c>
      <c r="M34" s="70"/>
      <c r="N34" s="83"/>
      <c r="O34" s="83"/>
      <c r="P34" s="83"/>
      <c r="Q34" s="70">
        <f t="shared" si="2"/>
        <v>0</v>
      </c>
      <c r="R34" s="70"/>
      <c r="S34" s="72"/>
    </row>
    <row r="35" spans="1:19" s="1" customFormat="1" ht="15" customHeight="1">
      <c r="A35" s="7"/>
      <c r="B35" s="85" t="s">
        <v>27</v>
      </c>
      <c r="C35" s="184"/>
      <c r="D35" s="183"/>
      <c r="E35" s="183"/>
      <c r="F35" s="183"/>
      <c r="G35" s="183"/>
      <c r="H35" s="183"/>
      <c r="I35" s="70">
        <f t="shared" si="0"/>
        <v>5600</v>
      </c>
      <c r="J35" s="70">
        <v>5600</v>
      </c>
      <c r="K35" s="83"/>
      <c r="L35" s="70">
        <f t="shared" si="1"/>
        <v>5630</v>
      </c>
      <c r="M35" s="70">
        <v>5630</v>
      </c>
      <c r="N35" s="83"/>
      <c r="O35" s="83"/>
      <c r="P35" s="83"/>
      <c r="Q35" s="70">
        <f t="shared" si="2"/>
        <v>5650</v>
      </c>
      <c r="R35" s="70">
        <v>5650</v>
      </c>
      <c r="S35" s="72"/>
    </row>
    <row r="36" spans="1:19" s="1" customFormat="1" ht="15.75" customHeight="1">
      <c r="A36" s="6"/>
      <c r="B36" s="74" t="s">
        <v>15</v>
      </c>
      <c r="C36" s="187"/>
      <c r="D36" s="186"/>
      <c r="E36" s="187"/>
      <c r="F36" s="187"/>
      <c r="G36" s="187"/>
      <c r="H36" s="187"/>
      <c r="I36" s="70">
        <f t="shared" si="0"/>
        <v>1950</v>
      </c>
      <c r="J36" s="83">
        <v>1950</v>
      </c>
      <c r="K36" s="83"/>
      <c r="L36" s="70">
        <f t="shared" si="1"/>
        <v>2050</v>
      </c>
      <c r="M36" s="83">
        <v>2050</v>
      </c>
      <c r="N36" s="83"/>
      <c r="O36" s="83">
        <v>2300</v>
      </c>
      <c r="P36" s="83"/>
      <c r="Q36" s="70">
        <f t="shared" si="2"/>
        <v>2080</v>
      </c>
      <c r="R36" s="83">
        <v>2080</v>
      </c>
      <c r="S36" s="72"/>
    </row>
    <row r="37" spans="1:19" s="1" customFormat="1" ht="14.25" customHeight="1" hidden="1">
      <c r="A37" s="7"/>
      <c r="B37" s="74"/>
      <c r="C37" s="184"/>
      <c r="D37" s="183"/>
      <c r="E37" s="183"/>
      <c r="F37" s="183"/>
      <c r="G37" s="183"/>
      <c r="H37" s="183"/>
      <c r="I37" s="70">
        <f t="shared" si="0"/>
        <v>0</v>
      </c>
      <c r="J37" s="70"/>
      <c r="K37" s="83"/>
      <c r="L37" s="70">
        <f t="shared" si="1"/>
        <v>0</v>
      </c>
      <c r="M37" s="70"/>
      <c r="N37" s="83"/>
      <c r="O37" s="83"/>
      <c r="P37" s="83"/>
      <c r="Q37" s="70">
        <f t="shared" si="2"/>
        <v>0</v>
      </c>
      <c r="R37" s="70"/>
      <c r="S37" s="72"/>
    </row>
    <row r="38" spans="1:19" s="1" customFormat="1" ht="16.5" customHeight="1">
      <c r="A38" s="6"/>
      <c r="B38" s="87" t="s">
        <v>28</v>
      </c>
      <c r="C38" s="187"/>
      <c r="D38" s="186"/>
      <c r="E38" s="187"/>
      <c r="F38" s="187"/>
      <c r="G38" s="187"/>
      <c r="H38" s="187"/>
      <c r="I38" s="70">
        <f t="shared" si="0"/>
        <v>445</v>
      </c>
      <c r="J38" s="83">
        <v>445</v>
      </c>
      <c r="K38" s="83"/>
      <c r="L38" s="70">
        <f t="shared" si="1"/>
        <v>450</v>
      </c>
      <c r="M38" s="83">
        <v>450</v>
      </c>
      <c r="N38" s="83"/>
      <c r="O38" s="83"/>
      <c r="P38" s="83"/>
      <c r="Q38" s="70">
        <f t="shared" si="2"/>
        <v>450</v>
      </c>
      <c r="R38" s="83">
        <v>450</v>
      </c>
      <c r="S38" s="72"/>
    </row>
    <row r="39" spans="1:19" s="1" customFormat="1" ht="15.75" customHeight="1">
      <c r="A39" s="7"/>
      <c r="B39" s="88" t="s">
        <v>39</v>
      </c>
      <c r="C39" s="184"/>
      <c r="D39" s="183"/>
      <c r="E39" s="183"/>
      <c r="F39" s="183"/>
      <c r="G39" s="183"/>
      <c r="H39" s="183"/>
      <c r="I39" s="70">
        <f t="shared" si="0"/>
        <v>2637253</v>
      </c>
      <c r="J39" s="70">
        <v>2559867</v>
      </c>
      <c r="K39" s="83">
        <v>77386</v>
      </c>
      <c r="L39" s="70">
        <f t="shared" si="1"/>
        <v>2854841</v>
      </c>
      <c r="M39" s="70">
        <v>2777455</v>
      </c>
      <c r="N39" s="83">
        <v>77386</v>
      </c>
      <c r="O39" s="83">
        <v>26</v>
      </c>
      <c r="P39" s="83"/>
      <c r="Q39" s="70">
        <f t="shared" si="2"/>
        <v>3046485</v>
      </c>
      <c r="R39" s="70">
        <v>2969099</v>
      </c>
      <c r="S39" s="72">
        <v>77386</v>
      </c>
    </row>
    <row r="40" spans="1:19" s="1" customFormat="1" ht="15.75" customHeight="1">
      <c r="A40" s="7"/>
      <c r="B40" s="85" t="s">
        <v>44</v>
      </c>
      <c r="C40" s="184"/>
      <c r="D40" s="183"/>
      <c r="E40" s="183"/>
      <c r="F40" s="183"/>
      <c r="G40" s="183"/>
      <c r="H40" s="183"/>
      <c r="I40" s="70">
        <f t="shared" si="0"/>
        <v>64</v>
      </c>
      <c r="J40" s="70">
        <v>32</v>
      </c>
      <c r="K40" s="83">
        <v>32</v>
      </c>
      <c r="L40" s="70">
        <f t="shared" si="1"/>
        <v>64</v>
      </c>
      <c r="M40" s="70">
        <v>32</v>
      </c>
      <c r="N40" s="83">
        <v>32</v>
      </c>
      <c r="O40" s="83"/>
      <c r="P40" s="83"/>
      <c r="Q40" s="70">
        <f t="shared" si="2"/>
        <v>64</v>
      </c>
      <c r="R40" s="70">
        <v>32</v>
      </c>
      <c r="S40" s="72">
        <v>32</v>
      </c>
    </row>
    <row r="41" spans="1:19" s="1" customFormat="1" ht="14.25" customHeight="1">
      <c r="A41" s="7"/>
      <c r="B41" s="85" t="s">
        <v>30</v>
      </c>
      <c r="C41" s="184"/>
      <c r="D41" s="183"/>
      <c r="E41" s="183"/>
      <c r="F41" s="183"/>
      <c r="G41" s="183"/>
      <c r="H41" s="183"/>
      <c r="I41" s="70">
        <f t="shared" si="0"/>
        <v>4</v>
      </c>
      <c r="J41" s="70">
        <v>4</v>
      </c>
      <c r="K41" s="83"/>
      <c r="L41" s="70">
        <f t="shared" si="1"/>
        <v>4</v>
      </c>
      <c r="M41" s="70">
        <v>4</v>
      </c>
      <c r="N41" s="83"/>
      <c r="O41" s="83"/>
      <c r="P41" s="83"/>
      <c r="Q41" s="70">
        <f t="shared" si="2"/>
        <v>4</v>
      </c>
      <c r="R41" s="70">
        <v>4</v>
      </c>
      <c r="S41" s="72"/>
    </row>
    <row r="42" spans="1:19" s="1" customFormat="1" ht="0.75" customHeight="1" hidden="1">
      <c r="A42" s="7"/>
      <c r="B42" s="74"/>
      <c r="C42" s="184"/>
      <c r="D42" s="183"/>
      <c r="E42" s="183"/>
      <c r="F42" s="183"/>
      <c r="G42" s="183"/>
      <c r="H42" s="183"/>
      <c r="I42" s="70">
        <f t="shared" si="0"/>
        <v>0</v>
      </c>
      <c r="J42" s="70"/>
      <c r="K42" s="83"/>
      <c r="L42" s="70">
        <f t="shared" si="1"/>
        <v>0</v>
      </c>
      <c r="M42" s="70"/>
      <c r="N42" s="83"/>
      <c r="O42" s="83"/>
      <c r="P42" s="83"/>
      <c r="Q42" s="70">
        <f t="shared" si="2"/>
        <v>0</v>
      </c>
      <c r="R42" s="70"/>
      <c r="S42" s="72"/>
    </row>
    <row r="43" spans="1:19" s="1" customFormat="1" ht="15" customHeight="1">
      <c r="A43" s="7"/>
      <c r="B43" s="73" t="s">
        <v>16</v>
      </c>
      <c r="C43" s="184"/>
      <c r="D43" s="183"/>
      <c r="E43" s="184"/>
      <c r="F43" s="184"/>
      <c r="G43" s="184"/>
      <c r="H43" s="183"/>
      <c r="I43" s="70"/>
      <c r="J43" s="70"/>
      <c r="K43" s="83"/>
      <c r="L43" s="70"/>
      <c r="M43" s="70"/>
      <c r="N43" s="83"/>
      <c r="O43" s="83"/>
      <c r="P43" s="83"/>
      <c r="Q43" s="70"/>
      <c r="R43" s="70"/>
      <c r="S43" s="72"/>
    </row>
    <row r="44" spans="1:19" s="1" customFormat="1" ht="18" customHeight="1">
      <c r="A44" s="6"/>
      <c r="B44" s="87" t="s">
        <v>38</v>
      </c>
      <c r="C44" s="187"/>
      <c r="D44" s="186"/>
      <c r="E44" s="187"/>
      <c r="F44" s="187"/>
      <c r="G44" s="187"/>
      <c r="H44" s="187"/>
      <c r="I44" s="70">
        <f aca="true" t="shared" si="3" ref="I44:I53">J44+K44</f>
        <v>54</v>
      </c>
      <c r="J44" s="83">
        <v>54</v>
      </c>
      <c r="K44" s="83"/>
      <c r="L44" s="70">
        <f aca="true" t="shared" si="4" ref="L44:L53">M44+N44</f>
        <v>54</v>
      </c>
      <c r="M44" s="83">
        <v>54</v>
      </c>
      <c r="N44" s="83"/>
      <c r="O44" s="83">
        <v>6600</v>
      </c>
      <c r="P44" s="83"/>
      <c r="Q44" s="70">
        <f aca="true" t="shared" si="5" ref="Q44:Q53">R44+S44</f>
        <v>54</v>
      </c>
      <c r="R44" s="83">
        <v>54</v>
      </c>
      <c r="S44" s="72"/>
    </row>
    <row r="45" spans="1:19" s="1" customFormat="1" ht="15.75" customHeight="1">
      <c r="A45" s="6"/>
      <c r="B45" s="87" t="s">
        <v>32</v>
      </c>
      <c r="C45" s="187"/>
      <c r="D45" s="186"/>
      <c r="E45" s="187"/>
      <c r="F45" s="187"/>
      <c r="G45" s="187"/>
      <c r="H45" s="187"/>
      <c r="I45" s="70">
        <f t="shared" si="3"/>
        <v>7769</v>
      </c>
      <c r="J45" s="83">
        <v>7769</v>
      </c>
      <c r="K45" s="83"/>
      <c r="L45" s="70">
        <f t="shared" si="4"/>
        <v>7770</v>
      </c>
      <c r="M45" s="83">
        <v>7770</v>
      </c>
      <c r="N45" s="83"/>
      <c r="O45" s="83"/>
      <c r="P45" s="83"/>
      <c r="Q45" s="70">
        <f t="shared" si="5"/>
        <v>7770</v>
      </c>
      <c r="R45" s="83">
        <v>7770</v>
      </c>
      <c r="S45" s="72"/>
    </row>
    <row r="46" spans="1:19" s="1" customFormat="1" ht="15.75" customHeight="1">
      <c r="A46" s="6"/>
      <c r="B46" s="87" t="s">
        <v>33</v>
      </c>
      <c r="C46" s="187"/>
      <c r="D46" s="186"/>
      <c r="E46" s="187"/>
      <c r="F46" s="187"/>
      <c r="G46" s="187"/>
      <c r="H46" s="187"/>
      <c r="I46" s="70">
        <f t="shared" si="3"/>
        <v>100</v>
      </c>
      <c r="J46" s="83">
        <v>100</v>
      </c>
      <c r="K46" s="83"/>
      <c r="L46" s="70">
        <f t="shared" si="4"/>
        <v>100</v>
      </c>
      <c r="M46" s="83">
        <v>100</v>
      </c>
      <c r="N46" s="83"/>
      <c r="O46" s="83"/>
      <c r="P46" s="83"/>
      <c r="Q46" s="70">
        <f t="shared" si="5"/>
        <v>100</v>
      </c>
      <c r="R46" s="83">
        <v>100</v>
      </c>
      <c r="S46" s="72"/>
    </row>
    <row r="47" spans="1:19" s="1" customFormat="1" ht="14.25" customHeight="1">
      <c r="A47" s="6"/>
      <c r="B47" s="87" t="s">
        <v>34</v>
      </c>
      <c r="C47" s="187"/>
      <c r="D47" s="186"/>
      <c r="E47" s="187"/>
      <c r="F47" s="187"/>
      <c r="G47" s="187"/>
      <c r="H47" s="187"/>
      <c r="I47" s="70">
        <f t="shared" si="3"/>
        <v>3</v>
      </c>
      <c r="J47" s="83">
        <v>3</v>
      </c>
      <c r="K47" s="83"/>
      <c r="L47" s="70">
        <f t="shared" si="4"/>
        <v>3</v>
      </c>
      <c r="M47" s="83">
        <v>3</v>
      </c>
      <c r="N47" s="83"/>
      <c r="O47" s="83"/>
      <c r="P47" s="83"/>
      <c r="Q47" s="70">
        <f t="shared" si="5"/>
        <v>3</v>
      </c>
      <c r="R47" s="83">
        <v>3</v>
      </c>
      <c r="S47" s="72"/>
    </row>
    <row r="48" spans="1:19" s="1" customFormat="1" ht="15.75" customHeight="1" hidden="1">
      <c r="A48" s="6"/>
      <c r="B48" s="87"/>
      <c r="C48" s="187"/>
      <c r="D48" s="186"/>
      <c r="E48" s="187"/>
      <c r="F48" s="187"/>
      <c r="G48" s="187"/>
      <c r="H48" s="187"/>
      <c r="I48" s="70">
        <f t="shared" si="3"/>
        <v>0</v>
      </c>
      <c r="J48" s="83"/>
      <c r="K48" s="83"/>
      <c r="L48" s="70">
        <f t="shared" si="4"/>
        <v>0</v>
      </c>
      <c r="M48" s="83"/>
      <c r="N48" s="83"/>
      <c r="O48" s="83"/>
      <c r="P48" s="83"/>
      <c r="Q48" s="70">
        <f t="shared" si="5"/>
        <v>0</v>
      </c>
      <c r="R48" s="83"/>
      <c r="S48" s="72"/>
    </row>
    <row r="49" spans="1:19" s="1" customFormat="1" ht="15.75" customHeight="1" hidden="1">
      <c r="A49" s="6"/>
      <c r="B49" s="87"/>
      <c r="C49" s="187"/>
      <c r="D49" s="186"/>
      <c r="E49" s="187"/>
      <c r="F49" s="187"/>
      <c r="G49" s="187"/>
      <c r="H49" s="187"/>
      <c r="I49" s="70">
        <f t="shared" si="3"/>
        <v>0</v>
      </c>
      <c r="J49" s="83"/>
      <c r="K49" s="83"/>
      <c r="L49" s="70">
        <f t="shared" si="4"/>
        <v>0</v>
      </c>
      <c r="M49" s="83"/>
      <c r="N49" s="83"/>
      <c r="O49" s="83"/>
      <c r="P49" s="83"/>
      <c r="Q49" s="70">
        <f t="shared" si="5"/>
        <v>0</v>
      </c>
      <c r="R49" s="83"/>
      <c r="S49" s="72"/>
    </row>
    <row r="50" spans="1:19" s="1" customFormat="1" ht="15.75" customHeight="1" hidden="1">
      <c r="A50" s="6"/>
      <c r="B50" s="87"/>
      <c r="C50" s="187"/>
      <c r="D50" s="186"/>
      <c r="E50" s="187"/>
      <c r="F50" s="187"/>
      <c r="G50" s="187"/>
      <c r="H50" s="187"/>
      <c r="I50" s="70">
        <f t="shared" si="3"/>
        <v>0</v>
      </c>
      <c r="J50" s="83"/>
      <c r="K50" s="83"/>
      <c r="L50" s="70">
        <f t="shared" si="4"/>
        <v>0</v>
      </c>
      <c r="M50" s="83"/>
      <c r="N50" s="83"/>
      <c r="O50" s="83"/>
      <c r="P50" s="83"/>
      <c r="Q50" s="70">
        <f t="shared" si="5"/>
        <v>0</v>
      </c>
      <c r="R50" s="83"/>
      <c r="S50" s="72"/>
    </row>
    <row r="51" spans="1:19" s="26" customFormat="1" ht="37.5" customHeight="1">
      <c r="A51" s="27"/>
      <c r="B51" s="65" t="s">
        <v>37</v>
      </c>
      <c r="C51" s="188"/>
      <c r="D51" s="189"/>
      <c r="E51" s="190"/>
      <c r="F51" s="191"/>
      <c r="G51" s="190"/>
      <c r="H51" s="191"/>
      <c r="I51" s="67">
        <f t="shared" si="3"/>
        <v>955000</v>
      </c>
      <c r="J51" s="91">
        <f>926520+1097</f>
        <v>927617</v>
      </c>
      <c r="K51" s="91">
        <v>27383</v>
      </c>
      <c r="L51" s="67">
        <f t="shared" si="4"/>
        <v>1033847</v>
      </c>
      <c r="M51" s="91">
        <f>1005274+1190</f>
        <v>1006464</v>
      </c>
      <c r="N51" s="91">
        <v>27383</v>
      </c>
      <c r="O51" s="90">
        <v>75</v>
      </c>
      <c r="P51" s="90"/>
      <c r="Q51" s="67">
        <f t="shared" si="5"/>
        <v>1103293</v>
      </c>
      <c r="R51" s="91">
        <f>1074638+1272</f>
        <v>1075910</v>
      </c>
      <c r="S51" s="93">
        <v>27383</v>
      </c>
    </row>
    <row r="52" spans="1:19" s="1" customFormat="1" ht="0.75" customHeight="1" hidden="1">
      <c r="A52" s="6"/>
      <c r="B52" s="74"/>
      <c r="C52" s="187"/>
      <c r="D52" s="186"/>
      <c r="E52" s="192"/>
      <c r="F52" s="193"/>
      <c r="G52" s="192"/>
      <c r="H52" s="193"/>
      <c r="I52" s="70">
        <f t="shared" si="3"/>
        <v>0</v>
      </c>
      <c r="J52" s="95"/>
      <c r="K52" s="95"/>
      <c r="L52" s="70">
        <f t="shared" si="4"/>
        <v>0</v>
      </c>
      <c r="M52" s="95"/>
      <c r="N52" s="95"/>
      <c r="O52" s="95"/>
      <c r="P52" s="95"/>
      <c r="Q52" s="70">
        <f t="shared" si="5"/>
        <v>0</v>
      </c>
      <c r="R52" s="95"/>
      <c r="S52" s="97"/>
    </row>
    <row r="53" spans="2:19" s="1" customFormat="1" ht="0.75" customHeight="1" hidden="1">
      <c r="B53" s="84"/>
      <c r="C53" s="186"/>
      <c r="D53" s="186"/>
      <c r="E53" s="186"/>
      <c r="F53" s="186"/>
      <c r="G53" s="186"/>
      <c r="H53" s="186"/>
      <c r="I53" s="70">
        <f t="shared" si="3"/>
        <v>0</v>
      </c>
      <c r="J53" s="83"/>
      <c r="K53" s="83"/>
      <c r="L53" s="70">
        <f t="shared" si="4"/>
        <v>0</v>
      </c>
      <c r="M53" s="83"/>
      <c r="N53" s="83"/>
      <c r="O53" s="83"/>
      <c r="P53" s="83"/>
      <c r="Q53" s="70">
        <f t="shared" si="5"/>
        <v>0</v>
      </c>
      <c r="R53" s="83"/>
      <c r="S53" s="72"/>
    </row>
    <row r="54" spans="1:19" s="1" customFormat="1" ht="13.5" customHeight="1">
      <c r="A54" s="7"/>
      <c r="B54" s="69" t="s">
        <v>10</v>
      </c>
      <c r="C54" s="184"/>
      <c r="D54" s="183"/>
      <c r="E54" s="184"/>
      <c r="F54" s="184"/>
      <c r="G54" s="184"/>
      <c r="H54" s="183"/>
      <c r="I54" s="70"/>
      <c r="J54" s="70"/>
      <c r="K54" s="83"/>
      <c r="L54" s="70"/>
      <c r="M54" s="70"/>
      <c r="N54" s="83"/>
      <c r="O54" s="83"/>
      <c r="P54" s="83"/>
      <c r="Q54" s="70"/>
      <c r="R54" s="70"/>
      <c r="S54" s="72"/>
    </row>
    <row r="55" spans="2:19" s="1" customFormat="1" ht="12.75">
      <c r="B55" s="69" t="s">
        <v>11</v>
      </c>
      <c r="C55" s="186"/>
      <c r="D55" s="186"/>
      <c r="E55" s="186"/>
      <c r="F55" s="186"/>
      <c r="G55" s="186"/>
      <c r="H55" s="186"/>
      <c r="I55" s="70"/>
      <c r="J55" s="83"/>
      <c r="K55" s="83"/>
      <c r="L55" s="70"/>
      <c r="M55" s="83"/>
      <c r="N55" s="83"/>
      <c r="O55" s="83"/>
      <c r="P55" s="83"/>
      <c r="Q55" s="70"/>
      <c r="R55" s="83"/>
      <c r="S55" s="72"/>
    </row>
    <row r="56" spans="1:19" s="1" customFormat="1" ht="13.5" customHeight="1">
      <c r="A56" s="6"/>
      <c r="B56" s="74" t="s">
        <v>12</v>
      </c>
      <c r="C56" s="187"/>
      <c r="D56" s="186"/>
      <c r="E56" s="186"/>
      <c r="F56" s="186"/>
      <c r="G56" s="186"/>
      <c r="H56" s="186"/>
      <c r="I56" s="70">
        <f>J56+K56</f>
        <v>23</v>
      </c>
      <c r="J56" s="83">
        <v>23</v>
      </c>
      <c r="K56" s="83"/>
      <c r="L56" s="70">
        <f>M56+N56</f>
        <v>23</v>
      </c>
      <c r="M56" s="83">
        <v>23</v>
      </c>
      <c r="N56" s="83"/>
      <c r="O56" s="83"/>
      <c r="P56" s="83"/>
      <c r="Q56" s="70">
        <f>R56+S56</f>
        <v>23</v>
      </c>
      <c r="R56" s="83">
        <v>23</v>
      </c>
      <c r="S56" s="72"/>
    </row>
    <row r="57" spans="1:19" s="1" customFormat="1" ht="12.75">
      <c r="A57" s="6"/>
      <c r="B57" s="99" t="s">
        <v>13</v>
      </c>
      <c r="C57" s="187"/>
      <c r="D57" s="186"/>
      <c r="E57" s="186"/>
      <c r="F57" s="186"/>
      <c r="G57" s="186"/>
      <c r="H57" s="186"/>
      <c r="I57" s="70"/>
      <c r="J57" s="83"/>
      <c r="K57" s="83"/>
      <c r="L57" s="70"/>
      <c r="M57" s="83"/>
      <c r="N57" s="83"/>
      <c r="O57" s="83"/>
      <c r="P57" s="83"/>
      <c r="Q57" s="70"/>
      <c r="R57" s="83"/>
      <c r="S57" s="72"/>
    </row>
    <row r="58" spans="1:19" s="1" customFormat="1" ht="18" customHeight="1">
      <c r="A58" s="6"/>
      <c r="B58" s="82" t="s">
        <v>17</v>
      </c>
      <c r="C58" s="187"/>
      <c r="D58" s="186"/>
      <c r="E58" s="186"/>
      <c r="F58" s="186"/>
      <c r="G58" s="186"/>
      <c r="H58" s="186"/>
      <c r="I58" s="70">
        <f aca="true" t="shared" si="6" ref="I58:I63">J58+K58</f>
        <v>700</v>
      </c>
      <c r="J58" s="83">
        <v>700</v>
      </c>
      <c r="K58" s="83"/>
      <c r="L58" s="70">
        <f aca="true" t="shared" si="7" ref="L58:L63">M58+N58</f>
        <v>700</v>
      </c>
      <c r="M58" s="83">
        <v>700</v>
      </c>
      <c r="N58" s="83"/>
      <c r="O58" s="83"/>
      <c r="P58" s="83"/>
      <c r="Q58" s="70">
        <f aca="true" t="shared" si="8" ref="Q58:Q63">R58+S58</f>
        <v>700</v>
      </c>
      <c r="R58" s="83">
        <v>700</v>
      </c>
      <c r="S58" s="72"/>
    </row>
    <row r="59" spans="2:19" s="1" customFormat="1" ht="15.75" customHeight="1">
      <c r="B59" s="100" t="s">
        <v>35</v>
      </c>
      <c r="C59" s="186"/>
      <c r="D59" s="186"/>
      <c r="E59" s="186"/>
      <c r="F59" s="186"/>
      <c r="G59" s="186"/>
      <c r="H59" s="186"/>
      <c r="I59" s="70">
        <f t="shared" si="6"/>
        <v>459</v>
      </c>
      <c r="J59" s="83">
        <v>459</v>
      </c>
      <c r="K59" s="83"/>
      <c r="L59" s="70">
        <f t="shared" si="7"/>
        <v>464</v>
      </c>
      <c r="M59" s="83">
        <v>464</v>
      </c>
      <c r="N59" s="83"/>
      <c r="O59" s="83"/>
      <c r="P59" s="83"/>
      <c r="Q59" s="70">
        <f t="shared" si="8"/>
        <v>469</v>
      </c>
      <c r="R59" s="83">
        <v>469</v>
      </c>
      <c r="S59" s="72"/>
    </row>
    <row r="60" spans="1:19" s="1" customFormat="1" ht="27" customHeight="1">
      <c r="A60" s="6"/>
      <c r="B60" s="88" t="s">
        <v>42</v>
      </c>
      <c r="C60" s="187"/>
      <c r="D60" s="186"/>
      <c r="E60" s="187"/>
      <c r="F60" s="187"/>
      <c r="G60" s="187"/>
      <c r="H60" s="187"/>
      <c r="I60" s="70">
        <f t="shared" si="6"/>
        <v>59</v>
      </c>
      <c r="J60" s="83">
        <v>59</v>
      </c>
      <c r="K60" s="83"/>
      <c r="L60" s="70">
        <f t="shared" si="7"/>
        <v>59</v>
      </c>
      <c r="M60" s="83">
        <v>59</v>
      </c>
      <c r="N60" s="83"/>
      <c r="O60" s="83">
        <v>100</v>
      </c>
      <c r="P60" s="83"/>
      <c r="Q60" s="70">
        <f t="shared" si="8"/>
        <v>59</v>
      </c>
      <c r="R60" s="83">
        <v>59</v>
      </c>
      <c r="S60" s="72"/>
    </row>
    <row r="61" spans="1:19" s="1" customFormat="1" ht="15" customHeight="1">
      <c r="A61" s="6"/>
      <c r="B61" s="88" t="s">
        <v>41</v>
      </c>
      <c r="C61" s="187"/>
      <c r="D61" s="186"/>
      <c r="E61" s="187"/>
      <c r="F61" s="187"/>
      <c r="G61" s="187"/>
      <c r="H61" s="187"/>
      <c r="I61" s="70">
        <f t="shared" si="6"/>
        <v>1</v>
      </c>
      <c r="J61" s="83">
        <v>1</v>
      </c>
      <c r="K61" s="83"/>
      <c r="L61" s="70">
        <f t="shared" si="7"/>
        <v>1</v>
      </c>
      <c r="M61" s="83">
        <v>1</v>
      </c>
      <c r="N61" s="83"/>
      <c r="O61" s="83"/>
      <c r="P61" s="83"/>
      <c r="Q61" s="70">
        <f t="shared" si="8"/>
        <v>1</v>
      </c>
      <c r="R61" s="83">
        <v>1</v>
      </c>
      <c r="S61" s="72"/>
    </row>
    <row r="62" spans="1:19" s="1" customFormat="1" ht="15.75" customHeight="1">
      <c r="A62" s="6"/>
      <c r="B62" s="88" t="s">
        <v>40</v>
      </c>
      <c r="C62" s="187"/>
      <c r="D62" s="186"/>
      <c r="E62" s="187"/>
      <c r="F62" s="187"/>
      <c r="G62" s="187"/>
      <c r="H62" s="187"/>
      <c r="I62" s="70">
        <f t="shared" si="6"/>
        <v>2240</v>
      </c>
      <c r="J62" s="83">
        <v>2240</v>
      </c>
      <c r="K62" s="83"/>
      <c r="L62" s="70">
        <f t="shared" si="7"/>
        <v>2240</v>
      </c>
      <c r="M62" s="83">
        <v>2240</v>
      </c>
      <c r="N62" s="83"/>
      <c r="O62" s="83"/>
      <c r="P62" s="83"/>
      <c r="Q62" s="70">
        <f t="shared" si="8"/>
        <v>2240</v>
      </c>
      <c r="R62" s="83">
        <v>2240</v>
      </c>
      <c r="S62" s="72"/>
    </row>
    <row r="63" spans="1:19" s="1" customFormat="1" ht="12" customHeight="1">
      <c r="A63" s="6"/>
      <c r="B63" s="88" t="s">
        <v>19</v>
      </c>
      <c r="C63" s="187"/>
      <c r="D63" s="186"/>
      <c r="E63" s="187"/>
      <c r="F63" s="187"/>
      <c r="G63" s="187"/>
      <c r="H63" s="187"/>
      <c r="I63" s="70">
        <f t="shared" si="6"/>
        <v>55</v>
      </c>
      <c r="J63" s="83">
        <v>55</v>
      </c>
      <c r="K63" s="83"/>
      <c r="L63" s="70">
        <f t="shared" si="7"/>
        <v>55</v>
      </c>
      <c r="M63" s="83">
        <v>55</v>
      </c>
      <c r="N63" s="83"/>
      <c r="O63" s="83"/>
      <c r="P63" s="83"/>
      <c r="Q63" s="70">
        <f t="shared" si="8"/>
        <v>55</v>
      </c>
      <c r="R63" s="83">
        <v>55</v>
      </c>
      <c r="S63" s="72"/>
    </row>
    <row r="64" spans="1:19" s="1" customFormat="1" ht="15.75" customHeight="1">
      <c r="A64" s="6"/>
      <c r="B64" s="101" t="s">
        <v>16</v>
      </c>
      <c r="C64" s="187"/>
      <c r="D64" s="186"/>
      <c r="E64" s="187"/>
      <c r="F64" s="187"/>
      <c r="G64" s="187"/>
      <c r="H64" s="187"/>
      <c r="I64" s="70"/>
      <c r="J64" s="83"/>
      <c r="K64" s="83"/>
      <c r="L64" s="70"/>
      <c r="M64" s="83"/>
      <c r="N64" s="83"/>
      <c r="O64" s="83"/>
      <c r="P64" s="83"/>
      <c r="Q64" s="70"/>
      <c r="R64" s="83"/>
      <c r="S64" s="72"/>
    </row>
    <row r="65" spans="2:19" s="1" customFormat="1" ht="14.25" customHeight="1">
      <c r="B65" s="85" t="s">
        <v>18</v>
      </c>
      <c r="C65" s="186"/>
      <c r="D65" s="186"/>
      <c r="E65" s="186"/>
      <c r="F65" s="186"/>
      <c r="G65" s="186"/>
      <c r="H65" s="186"/>
      <c r="I65" s="70">
        <f>J65+K65</f>
        <v>100</v>
      </c>
      <c r="J65" s="83">
        <v>100</v>
      </c>
      <c r="K65" s="83"/>
      <c r="L65" s="70">
        <f>M65+N65</f>
        <v>100</v>
      </c>
      <c r="M65" s="83">
        <v>100</v>
      </c>
      <c r="N65" s="83"/>
      <c r="O65" s="83"/>
      <c r="P65" s="83"/>
      <c r="Q65" s="70">
        <f>R65+S65</f>
        <v>100</v>
      </c>
      <c r="R65" s="83">
        <v>100</v>
      </c>
      <c r="S65" s="72"/>
    </row>
    <row r="66" spans="2:19" s="1" customFormat="1" ht="17.25" customHeight="1" thickBot="1">
      <c r="B66" s="102" t="s">
        <v>36</v>
      </c>
      <c r="C66" s="196"/>
      <c r="D66" s="196"/>
      <c r="E66" s="196"/>
      <c r="F66" s="196"/>
      <c r="G66" s="196"/>
      <c r="H66" s="196"/>
      <c r="I66" s="134">
        <f>J66+K66</f>
        <v>10</v>
      </c>
      <c r="J66" s="103">
        <v>10</v>
      </c>
      <c r="K66" s="103"/>
      <c r="L66" s="134">
        <f>M66+N66</f>
        <v>20</v>
      </c>
      <c r="M66" s="103">
        <v>20</v>
      </c>
      <c r="N66" s="103"/>
      <c r="O66" s="103"/>
      <c r="P66" s="103"/>
      <c r="Q66" s="134">
        <f>R66+S66</f>
        <v>30</v>
      </c>
      <c r="R66" s="103">
        <v>30</v>
      </c>
      <c r="S66" s="106"/>
    </row>
    <row r="67" spans="2:19" s="6" customFormat="1" ht="27" customHeight="1">
      <c r="B67" s="197" t="s">
        <v>56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9" t="s">
        <v>57</v>
      </c>
      <c r="N67" s="198"/>
      <c r="O67" s="107"/>
      <c r="P67" s="107"/>
      <c r="Q67" s="107"/>
      <c r="R67" s="107"/>
      <c r="S67" s="107"/>
    </row>
    <row r="68" spans="2:19" s="6" customFormat="1" ht="18.75" customHeight="1">
      <c r="B68" s="200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8"/>
      <c r="P68" s="8"/>
      <c r="Q68" s="8"/>
      <c r="S68" s="8"/>
    </row>
    <row r="69" spans="2:19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8"/>
      <c r="P69" s="8"/>
      <c r="Q69" s="8"/>
      <c r="S69" s="8"/>
    </row>
    <row r="70" spans="2:19" s="6" customFormat="1" ht="15.75" customHeight="1">
      <c r="B70" s="15"/>
      <c r="C70" s="8"/>
      <c r="E70" s="8"/>
      <c r="F70" s="8"/>
      <c r="G70" s="8"/>
      <c r="H70" s="8"/>
      <c r="I70" s="8"/>
      <c r="K70" s="8"/>
      <c r="L70" s="8"/>
      <c r="N70" s="8"/>
      <c r="O70" s="8"/>
      <c r="P70" s="8"/>
      <c r="Q70" s="8"/>
      <c r="S70" s="8"/>
    </row>
    <row r="71" spans="2:19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P71" s="8"/>
      <c r="Q71" s="8"/>
      <c r="S71" s="8"/>
    </row>
    <row r="72" spans="2:19" s="6" customFormat="1" ht="15.7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P72" s="8"/>
      <c r="Q72" s="8"/>
      <c r="S72" s="8"/>
    </row>
    <row r="73" spans="2:19" s="6" customFormat="1" ht="22.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P73" s="8"/>
      <c r="Q73" s="8"/>
      <c r="S73" s="8"/>
    </row>
    <row r="74" spans="2:19" s="6" customFormat="1" ht="39.7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P74" s="8"/>
      <c r="Q74" s="8"/>
      <c r="S74" s="8"/>
    </row>
    <row r="75" spans="2:19" s="6" customFormat="1" ht="22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P75" s="8"/>
      <c r="Q75" s="8"/>
      <c r="S75" s="8"/>
    </row>
    <row r="76" spans="2:19" s="6" customFormat="1" ht="28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P76" s="8"/>
      <c r="Q76" s="8"/>
      <c r="S76" s="8"/>
    </row>
    <row r="77" spans="2:19" s="6" customFormat="1" ht="22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P77" s="8"/>
      <c r="Q77" s="8"/>
      <c r="S77" s="8"/>
    </row>
    <row r="78" spans="2:19" s="6" customFormat="1" ht="31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P78" s="8"/>
      <c r="Q78" s="8"/>
      <c r="S78" s="8"/>
    </row>
    <row r="79" spans="2:19" s="6" customFormat="1" ht="22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P79" s="8"/>
      <c r="Q79" s="8"/>
      <c r="S79" s="8"/>
    </row>
    <row r="80" spans="2:19" s="6" customFormat="1" ht="37.5" customHeight="1">
      <c r="B80" s="16"/>
      <c r="C80" s="8"/>
      <c r="E80" s="8"/>
      <c r="F80" s="8"/>
      <c r="G80" s="8"/>
      <c r="H80" s="8"/>
      <c r="I80" s="8"/>
      <c r="K80" s="8"/>
      <c r="L80" s="8"/>
      <c r="N80" s="8"/>
      <c r="O80" s="8"/>
      <c r="P80" s="8"/>
      <c r="Q80" s="8"/>
      <c r="S80" s="8"/>
    </row>
    <row r="81" spans="2:19" s="6" customFormat="1" ht="22.5" customHeight="1">
      <c r="B81" s="24"/>
      <c r="C81" s="8"/>
      <c r="E81" s="8"/>
      <c r="F81" s="8"/>
      <c r="G81" s="8"/>
      <c r="H81" s="8"/>
      <c r="I81" s="8"/>
      <c r="K81" s="8"/>
      <c r="L81" s="8"/>
      <c r="N81" s="8"/>
      <c r="O81" s="8"/>
      <c r="P81" s="8"/>
      <c r="Q81" s="8"/>
      <c r="S81" s="8"/>
    </row>
    <row r="82" spans="2:19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P82" s="8"/>
      <c r="Q82" s="8"/>
      <c r="S82" s="8"/>
    </row>
    <row r="83" spans="2:19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P83" s="8"/>
      <c r="Q83" s="8"/>
      <c r="S83" s="8"/>
    </row>
    <row r="84" spans="2:19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P84" s="8"/>
      <c r="Q84" s="8"/>
      <c r="S84" s="8"/>
    </row>
    <row r="85" spans="2:19" s="6" customFormat="1" ht="22.5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P85" s="8"/>
      <c r="Q85" s="8"/>
      <c r="S85" s="8"/>
    </row>
    <row r="86" spans="2:19" s="6" customFormat="1" ht="39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P86" s="8"/>
      <c r="Q86" s="8"/>
      <c r="S86" s="8"/>
    </row>
    <row r="87" spans="2:19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P87" s="8"/>
      <c r="Q87" s="8"/>
      <c r="S87" s="8"/>
    </row>
    <row r="88" spans="2:19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N88" s="8"/>
      <c r="O88" s="8"/>
      <c r="P88" s="8"/>
      <c r="Q88" s="8"/>
      <c r="S88" s="8"/>
    </row>
    <row r="89" spans="2:16" s="6" customFormat="1" ht="22.5" customHeight="1">
      <c r="B89" s="15"/>
      <c r="C89" s="8"/>
      <c r="E89" s="8"/>
      <c r="F89" s="8"/>
      <c r="G89" s="8"/>
      <c r="H89" s="8"/>
      <c r="I89" s="8"/>
      <c r="K89" s="8"/>
      <c r="L89" s="8"/>
      <c r="M89" s="8"/>
      <c r="N89" s="8"/>
      <c r="O89" s="8"/>
      <c r="P89" s="8"/>
    </row>
    <row r="90" spans="2:16" s="6" customFormat="1" ht="22.5" customHeight="1">
      <c r="B90" s="16"/>
      <c r="C90" s="8"/>
      <c r="E90" s="8"/>
      <c r="F90" s="8"/>
      <c r="G90" s="8"/>
      <c r="H90" s="8"/>
      <c r="I90" s="8"/>
      <c r="K90" s="8"/>
      <c r="L90" s="8"/>
      <c r="M90" s="8"/>
      <c r="N90" s="8"/>
      <c r="O90" s="8"/>
      <c r="P90" s="8"/>
    </row>
    <row r="91" spans="2:16" s="6" customFormat="1" ht="12.75" customHeight="1">
      <c r="B91" s="17"/>
      <c r="C91" s="18"/>
      <c r="D91" s="19"/>
      <c r="E91" s="20"/>
      <c r="F91" s="18"/>
      <c r="G91" s="18"/>
      <c r="H91" s="18"/>
      <c r="I91" s="18"/>
      <c r="J91" s="19"/>
      <c r="K91" s="21"/>
      <c r="L91" s="21"/>
      <c r="M91" s="21"/>
      <c r="N91" s="20"/>
      <c r="O91" s="20"/>
      <c r="P91" s="18"/>
    </row>
    <row r="92" spans="2:3" s="6" customFormat="1" ht="15">
      <c r="B92" s="5"/>
      <c r="C92" s="8"/>
    </row>
    <row r="93" spans="2:9" s="6" customFormat="1" ht="14.25" customHeight="1">
      <c r="B93" s="4"/>
      <c r="C93" s="8"/>
      <c r="E93" s="8"/>
      <c r="F93" s="8"/>
      <c r="G93" s="8"/>
      <c r="H93" s="8"/>
      <c r="I93" s="8"/>
    </row>
    <row r="94" spans="2:12" s="11" customFormat="1" ht="15.75">
      <c r="B94" s="12"/>
      <c r="C94" s="13"/>
      <c r="L94" s="14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3:9" s="6" customFormat="1" ht="12.75">
      <c r="C97" s="8"/>
      <c r="E97" s="8"/>
      <c r="F97" s="8"/>
      <c r="G97" s="8"/>
      <c r="H97" s="8"/>
      <c r="I97" s="8"/>
    </row>
    <row r="98" spans="2:3" s="6" customFormat="1" ht="15">
      <c r="B98" s="2"/>
      <c r="C98" s="8"/>
    </row>
    <row r="99" spans="2:3" s="6" customFormat="1" ht="27.75" customHeight="1">
      <c r="B99" s="3"/>
      <c r="C99" s="8"/>
    </row>
    <row r="100" spans="2:3" s="6" customFormat="1" ht="27.75" customHeight="1">
      <c r="B100" s="3"/>
      <c r="C100" s="8"/>
    </row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pans="12:14" s="1" customFormat="1" ht="12.75">
      <c r="L112" s="6"/>
      <c r="M112" s="6"/>
      <c r="N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s="1" customFormat="1" ht="12.75">
      <c r="L159" s="6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  <row r="424" ht="12.75">
      <c r="L424" s="22"/>
    </row>
  </sheetData>
  <mergeCells count="17">
    <mergeCell ref="B5:S5"/>
    <mergeCell ref="I7:K7"/>
    <mergeCell ref="L7:N7"/>
    <mergeCell ref="Q7:S7"/>
    <mergeCell ref="A9:A10"/>
    <mergeCell ref="D9:D10"/>
    <mergeCell ref="Q9:Q10"/>
    <mergeCell ref="J9:K9"/>
    <mergeCell ref="I9:I10"/>
    <mergeCell ref="L9:L10"/>
    <mergeCell ref="M9:N9"/>
    <mergeCell ref="R9:S9"/>
    <mergeCell ref="E9:F9"/>
    <mergeCell ref="G9:H9"/>
    <mergeCell ref="B7:B10"/>
    <mergeCell ref="C7:C10"/>
    <mergeCell ref="O9:P9"/>
  </mergeCells>
  <printOptions horizontalCentered="1"/>
  <pageMargins left="0.5905511811023623" right="0.1968503937007874" top="0.1968503937007874" bottom="0.1968503937007874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423"/>
  <sheetViews>
    <sheetView tabSelected="1" zoomScale="75" zoomScaleNormal="75" zoomScaleSheetLayoutView="75" workbookViewId="0" topLeftCell="C16">
      <selection activeCell="M1" sqref="M1"/>
    </sheetView>
  </sheetViews>
  <sheetFormatPr defaultColWidth="9.00390625" defaultRowHeight="12.75"/>
  <cols>
    <col min="1" max="1" width="3.75390625" style="0" hidden="1" customWidth="1"/>
    <col min="2" max="2" width="96.875" style="0" customWidth="1"/>
    <col min="3" max="3" width="10.125" style="0" customWidth="1"/>
    <col min="4" max="5" width="0.12890625" style="0" hidden="1" customWidth="1"/>
    <col min="6" max="6" width="0.2421875" style="1" hidden="1" customWidth="1"/>
    <col min="7" max="7" width="9.375" style="0" hidden="1" customWidth="1"/>
    <col min="8" max="8" width="6.00390625" style="1" hidden="1" customWidth="1"/>
    <col min="9" max="9" width="8.375" style="0" customWidth="1"/>
    <col min="10" max="16" width="9.25390625" style="0" customWidth="1"/>
  </cols>
  <sheetData>
    <row r="1" spans="2:17" ht="18">
      <c r="B1" s="205"/>
      <c r="C1" s="205"/>
      <c r="D1" s="205"/>
      <c r="E1" s="205"/>
      <c r="F1" s="211"/>
      <c r="G1" s="205"/>
      <c r="H1" s="211"/>
      <c r="I1" s="205"/>
      <c r="J1" s="205"/>
      <c r="K1" s="205"/>
      <c r="L1" s="205"/>
      <c r="M1" s="205" t="s">
        <v>70</v>
      </c>
      <c r="N1" s="205"/>
      <c r="O1" s="205"/>
      <c r="P1" s="205"/>
      <c r="Q1" s="205"/>
    </row>
    <row r="2" spans="2:17" ht="18">
      <c r="B2" s="205"/>
      <c r="C2" s="205"/>
      <c r="D2" s="205"/>
      <c r="E2" s="205"/>
      <c r="F2" s="211"/>
      <c r="G2" s="205"/>
      <c r="H2" s="211"/>
      <c r="I2" s="205"/>
      <c r="J2" s="205"/>
      <c r="K2" s="205"/>
      <c r="L2" s="205"/>
      <c r="M2" s="205" t="s">
        <v>54</v>
      </c>
      <c r="N2" s="205"/>
      <c r="O2" s="205"/>
      <c r="P2" s="205"/>
      <c r="Q2" s="205"/>
    </row>
    <row r="3" spans="1:17" ht="18">
      <c r="A3" s="10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12" t="s">
        <v>72</v>
      </c>
      <c r="N3" s="205"/>
      <c r="O3" s="212"/>
      <c r="P3" s="205"/>
      <c r="Q3" s="205"/>
    </row>
    <row r="4" spans="1:17" ht="18">
      <c r="A4" s="1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205"/>
      <c r="N4" s="205"/>
      <c r="O4" s="205"/>
      <c r="P4" s="205"/>
      <c r="Q4" s="205"/>
    </row>
    <row r="5" spans="1:17" s="1" customFormat="1" ht="36" customHeight="1">
      <c r="A5" s="10"/>
      <c r="B5" s="227" t="s">
        <v>59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17" s="1" customFormat="1" ht="27" customHeight="1" thickBot="1">
      <c r="A6" s="1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2"/>
    </row>
    <row r="7" spans="1:17" s="1" customFormat="1" ht="19.5" customHeight="1">
      <c r="A7" s="10"/>
      <c r="B7" s="235" t="s">
        <v>20</v>
      </c>
      <c r="C7" s="237" t="s">
        <v>21</v>
      </c>
      <c r="D7" s="33"/>
      <c r="E7" s="33"/>
      <c r="F7" s="33"/>
      <c r="G7" s="33"/>
      <c r="H7" s="33"/>
      <c r="I7" s="239" t="s">
        <v>26</v>
      </c>
      <c r="J7" s="240"/>
      <c r="K7" s="240"/>
      <c r="L7" s="270" t="s">
        <v>7</v>
      </c>
      <c r="M7" s="270"/>
      <c r="N7" s="270"/>
      <c r="O7" s="270" t="s">
        <v>8</v>
      </c>
      <c r="P7" s="270"/>
      <c r="Q7" s="275"/>
    </row>
    <row r="8" spans="2:17" s="1" customFormat="1" ht="3.75" customHeight="1" hidden="1">
      <c r="B8" s="236"/>
      <c r="C8" s="2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194"/>
    </row>
    <row r="9" spans="1:17" s="1" customFormat="1" ht="12.75" customHeight="1">
      <c r="A9" s="228"/>
      <c r="B9" s="236"/>
      <c r="C9" s="238"/>
      <c r="D9" s="229" t="s">
        <v>3</v>
      </c>
      <c r="E9" s="229" t="s">
        <v>0</v>
      </c>
      <c r="F9" s="229"/>
      <c r="G9" s="229" t="s">
        <v>4</v>
      </c>
      <c r="H9" s="229"/>
      <c r="I9" s="229" t="s">
        <v>25</v>
      </c>
      <c r="J9" s="229" t="s">
        <v>22</v>
      </c>
      <c r="K9" s="274"/>
      <c r="L9" s="229" t="s">
        <v>25</v>
      </c>
      <c r="M9" s="229" t="s">
        <v>22</v>
      </c>
      <c r="N9" s="274"/>
      <c r="O9" s="229" t="s">
        <v>25</v>
      </c>
      <c r="P9" s="229" t="s">
        <v>22</v>
      </c>
      <c r="Q9" s="273"/>
    </row>
    <row r="10" spans="1:17" s="1" customFormat="1" ht="35.25" customHeight="1">
      <c r="A10" s="228"/>
      <c r="B10" s="236"/>
      <c r="C10" s="238"/>
      <c r="D10" s="229"/>
      <c r="E10" s="42" t="s">
        <v>1</v>
      </c>
      <c r="F10" s="42" t="s">
        <v>2</v>
      </c>
      <c r="G10" s="42" t="s">
        <v>1</v>
      </c>
      <c r="H10" s="42" t="s">
        <v>2</v>
      </c>
      <c r="I10" s="238"/>
      <c r="J10" s="42" t="s">
        <v>23</v>
      </c>
      <c r="K10" s="42" t="s">
        <v>24</v>
      </c>
      <c r="L10" s="238"/>
      <c r="M10" s="42" t="s">
        <v>23</v>
      </c>
      <c r="N10" s="42" t="s">
        <v>24</v>
      </c>
      <c r="O10" s="238"/>
      <c r="P10" s="42" t="s">
        <v>23</v>
      </c>
      <c r="Q10" s="44" t="s">
        <v>24</v>
      </c>
    </row>
    <row r="11" spans="1:51" s="1" customFormat="1" ht="12" customHeight="1">
      <c r="A11" s="7"/>
      <c r="B11" s="45">
        <v>1</v>
      </c>
      <c r="C11" s="46">
        <v>2</v>
      </c>
      <c r="D11" s="42"/>
      <c r="E11" s="42"/>
      <c r="F11" s="42"/>
      <c r="G11" s="42"/>
      <c r="H11" s="42"/>
      <c r="I11" s="46">
        <v>3</v>
      </c>
      <c r="J11" s="42">
        <v>4</v>
      </c>
      <c r="K11" s="42">
        <v>5</v>
      </c>
      <c r="L11" s="46">
        <v>6</v>
      </c>
      <c r="M11" s="42">
        <v>7</v>
      </c>
      <c r="N11" s="42">
        <v>8</v>
      </c>
      <c r="O11" s="46">
        <v>9</v>
      </c>
      <c r="P11" s="42">
        <v>10</v>
      </c>
      <c r="Q11" s="44">
        <v>11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17" s="1" customFormat="1" ht="16.5" customHeight="1" hidden="1">
      <c r="A12" s="7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2"/>
    </row>
    <row r="13" spans="1:17" s="1" customFormat="1" ht="14.25" customHeight="1">
      <c r="A13" s="7"/>
      <c r="B13" s="49" t="s">
        <v>71</v>
      </c>
      <c r="C13" s="141">
        <v>10116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2"/>
    </row>
    <row r="14" spans="1:17" s="26" customFormat="1" ht="24.75" customHeight="1">
      <c r="A14" s="25"/>
      <c r="B14" s="57" t="s">
        <v>45</v>
      </c>
      <c r="C14" s="182"/>
      <c r="D14" s="182"/>
      <c r="E14" s="182"/>
      <c r="F14" s="182"/>
      <c r="G14" s="182"/>
      <c r="H14" s="182"/>
      <c r="I14" s="66">
        <f>J14+K14</f>
        <v>2046416</v>
      </c>
      <c r="J14" s="66">
        <f>J16+J51</f>
        <v>2005652</v>
      </c>
      <c r="K14" s="66">
        <f>K16+K51</f>
        <v>40764</v>
      </c>
      <c r="L14" s="67">
        <f>M14+N14</f>
        <v>2201897</v>
      </c>
      <c r="M14" s="66">
        <f>M16+M51</f>
        <v>2176133</v>
      </c>
      <c r="N14" s="66">
        <f>N16+N51</f>
        <v>25764</v>
      </c>
      <c r="O14" s="67">
        <f>P14+Q14</f>
        <v>2352050</v>
      </c>
      <c r="P14" s="66">
        <f>P16+P51</f>
        <v>2326286</v>
      </c>
      <c r="Q14" s="124">
        <f>Q16+Q51</f>
        <v>25764</v>
      </c>
    </row>
    <row r="15" spans="1:17" s="1" customFormat="1" ht="38.25" customHeight="1">
      <c r="A15" s="7"/>
      <c r="B15" s="57" t="s">
        <v>43</v>
      </c>
      <c r="C15" s="183"/>
      <c r="D15" s="183"/>
      <c r="E15" s="183"/>
      <c r="F15" s="183"/>
      <c r="G15" s="183"/>
      <c r="H15" s="183"/>
      <c r="I15" s="70"/>
      <c r="J15" s="70"/>
      <c r="K15" s="83"/>
      <c r="L15" s="70"/>
      <c r="M15" s="70"/>
      <c r="N15" s="83"/>
      <c r="O15" s="70"/>
      <c r="P15" s="70"/>
      <c r="Q15" s="72"/>
    </row>
    <row r="16" spans="1:17" s="1" customFormat="1" ht="25.5" customHeight="1">
      <c r="A16" s="7"/>
      <c r="B16" s="65" t="s">
        <v>29</v>
      </c>
      <c r="C16" s="183"/>
      <c r="D16" s="183"/>
      <c r="E16" s="183"/>
      <c r="F16" s="183"/>
      <c r="G16" s="183"/>
      <c r="H16" s="183"/>
      <c r="I16" s="67">
        <f>J16+K16</f>
        <v>1294631</v>
      </c>
      <c r="J16" s="67">
        <f>1247720+6147</f>
        <v>1253867</v>
      </c>
      <c r="K16" s="67">
        <f>25764+15000</f>
        <v>40764</v>
      </c>
      <c r="L16" s="67">
        <f>M16+N16</f>
        <v>1386210</v>
      </c>
      <c r="M16" s="67">
        <f>1353776+6670</f>
        <v>1360446</v>
      </c>
      <c r="N16" s="67">
        <v>25764</v>
      </c>
      <c r="O16" s="67">
        <f>P16+Q16</f>
        <v>1480081</v>
      </c>
      <c r="P16" s="67">
        <f>1447187+7130</f>
        <v>1454317</v>
      </c>
      <c r="Q16" s="68">
        <v>25764</v>
      </c>
    </row>
    <row r="17" spans="1:17" s="1" customFormat="1" ht="12.75">
      <c r="A17" s="7"/>
      <c r="B17" s="69" t="s">
        <v>10</v>
      </c>
      <c r="C17" s="183"/>
      <c r="D17" s="183"/>
      <c r="E17" s="183"/>
      <c r="F17" s="183"/>
      <c r="G17" s="183"/>
      <c r="H17" s="183"/>
      <c r="I17" s="70"/>
      <c r="J17" s="70"/>
      <c r="K17" s="83"/>
      <c r="L17" s="70"/>
      <c r="M17" s="70"/>
      <c r="N17" s="83"/>
      <c r="O17" s="70"/>
      <c r="P17" s="70"/>
      <c r="Q17" s="72"/>
    </row>
    <row r="18" spans="1:17" s="1" customFormat="1" ht="12.75">
      <c r="A18" s="7"/>
      <c r="B18" s="73" t="s">
        <v>11</v>
      </c>
      <c r="C18" s="183"/>
      <c r="D18" s="183"/>
      <c r="E18" s="183"/>
      <c r="F18" s="183"/>
      <c r="G18" s="183"/>
      <c r="H18" s="183"/>
      <c r="I18" s="70"/>
      <c r="J18" s="70"/>
      <c r="K18" s="83"/>
      <c r="L18" s="70"/>
      <c r="M18" s="70"/>
      <c r="N18" s="83"/>
      <c r="O18" s="70"/>
      <c r="P18" s="70"/>
      <c r="Q18" s="72"/>
    </row>
    <row r="19" spans="1:17" s="1" customFormat="1" ht="12.75">
      <c r="A19" s="7"/>
      <c r="B19" s="74" t="s">
        <v>31</v>
      </c>
      <c r="C19" s="183"/>
      <c r="D19" s="183"/>
      <c r="E19" s="183"/>
      <c r="F19" s="183"/>
      <c r="G19" s="183"/>
      <c r="H19" s="183"/>
      <c r="I19" s="70">
        <f aca="true" t="shared" si="0" ref="I19:I42">J19+K19</f>
        <v>2</v>
      </c>
      <c r="J19" s="70">
        <v>2</v>
      </c>
      <c r="K19" s="83"/>
      <c r="L19" s="70">
        <f aca="true" t="shared" si="1" ref="L19:L42">M19+N19</f>
        <v>2</v>
      </c>
      <c r="M19" s="70">
        <v>2</v>
      </c>
      <c r="N19" s="83"/>
      <c r="O19" s="70">
        <f aca="true" t="shared" si="2" ref="O19:O42">P19+Q19</f>
        <v>2</v>
      </c>
      <c r="P19" s="70">
        <v>2</v>
      </c>
      <c r="Q19" s="72"/>
    </row>
    <row r="20" spans="1:17" s="1" customFormat="1" ht="12.75">
      <c r="A20" s="7"/>
      <c r="B20" s="74" t="s">
        <v>12</v>
      </c>
      <c r="C20" s="184"/>
      <c r="D20" s="183"/>
      <c r="E20" s="185"/>
      <c r="F20" s="183"/>
      <c r="G20" s="183"/>
      <c r="H20" s="183"/>
      <c r="I20" s="70">
        <f t="shared" si="0"/>
        <v>39</v>
      </c>
      <c r="J20" s="70">
        <v>39</v>
      </c>
      <c r="K20" s="70"/>
      <c r="L20" s="70">
        <f t="shared" si="1"/>
        <v>39</v>
      </c>
      <c r="M20" s="70">
        <v>39</v>
      </c>
      <c r="N20" s="70"/>
      <c r="O20" s="70">
        <f t="shared" si="2"/>
        <v>39</v>
      </c>
      <c r="P20" s="70">
        <v>39</v>
      </c>
      <c r="Q20" s="78"/>
    </row>
    <row r="21" spans="1:17" s="1" customFormat="1" ht="13.5" customHeight="1">
      <c r="A21" s="7"/>
      <c r="B21" s="73" t="s">
        <v>13</v>
      </c>
      <c r="C21" s="184"/>
      <c r="D21" s="183"/>
      <c r="E21" s="185"/>
      <c r="F21" s="183"/>
      <c r="G21" s="183"/>
      <c r="H21" s="183"/>
      <c r="I21" s="70">
        <f t="shared" si="0"/>
        <v>0</v>
      </c>
      <c r="J21" s="70"/>
      <c r="K21" s="181"/>
      <c r="L21" s="70">
        <f t="shared" si="1"/>
        <v>0</v>
      </c>
      <c r="M21" s="70"/>
      <c r="N21" s="181"/>
      <c r="O21" s="70">
        <f t="shared" si="2"/>
        <v>0</v>
      </c>
      <c r="P21" s="70"/>
      <c r="Q21" s="80"/>
    </row>
    <row r="22" spans="1:17" s="1" customFormat="1" ht="26.25" customHeight="1" hidden="1">
      <c r="A22" s="7"/>
      <c r="B22" s="74"/>
      <c r="C22" s="183"/>
      <c r="D22" s="183"/>
      <c r="E22" s="183"/>
      <c r="F22" s="183"/>
      <c r="G22" s="183"/>
      <c r="H22" s="183"/>
      <c r="I22" s="70">
        <f t="shared" si="0"/>
        <v>0</v>
      </c>
      <c r="J22" s="70"/>
      <c r="K22" s="83"/>
      <c r="L22" s="70">
        <f t="shared" si="1"/>
        <v>0</v>
      </c>
      <c r="M22" s="70"/>
      <c r="N22" s="83"/>
      <c r="O22" s="70">
        <f t="shared" si="2"/>
        <v>0</v>
      </c>
      <c r="P22" s="70"/>
      <c r="Q22" s="72"/>
    </row>
    <row r="23" spans="1:17" s="1" customFormat="1" ht="14.25" customHeight="1" hidden="1">
      <c r="A23" s="7"/>
      <c r="B23" s="81" t="s">
        <v>6</v>
      </c>
      <c r="C23" s="184"/>
      <c r="D23" s="183"/>
      <c r="E23" s="183"/>
      <c r="F23" s="183"/>
      <c r="G23" s="183"/>
      <c r="H23" s="183"/>
      <c r="I23" s="70">
        <f t="shared" si="0"/>
        <v>0</v>
      </c>
      <c r="J23" s="70"/>
      <c r="K23" s="83"/>
      <c r="L23" s="70">
        <f t="shared" si="1"/>
        <v>0</v>
      </c>
      <c r="M23" s="70"/>
      <c r="N23" s="83"/>
      <c r="O23" s="70">
        <f t="shared" si="2"/>
        <v>0</v>
      </c>
      <c r="P23" s="70"/>
      <c r="Q23" s="72"/>
    </row>
    <row r="24" spans="1:17" s="1" customFormat="1" ht="12.75" customHeight="1" hidden="1">
      <c r="A24" s="7"/>
      <c r="B24" s="82" t="s">
        <v>5</v>
      </c>
      <c r="C24" s="184"/>
      <c r="D24" s="183"/>
      <c r="E24" s="183"/>
      <c r="F24" s="183"/>
      <c r="G24" s="183"/>
      <c r="H24" s="183"/>
      <c r="I24" s="70">
        <f t="shared" si="0"/>
        <v>0</v>
      </c>
      <c r="J24" s="83"/>
      <c r="K24" s="83"/>
      <c r="L24" s="70">
        <f t="shared" si="1"/>
        <v>0</v>
      </c>
      <c r="M24" s="83"/>
      <c r="N24" s="83"/>
      <c r="O24" s="70">
        <f t="shared" si="2"/>
        <v>0</v>
      </c>
      <c r="P24" s="83"/>
      <c r="Q24" s="72"/>
    </row>
    <row r="25" spans="1:17" s="1" customFormat="1" ht="0.75" customHeight="1" hidden="1">
      <c r="A25" s="7"/>
      <c r="B25" s="82"/>
      <c r="C25" s="184"/>
      <c r="D25" s="183"/>
      <c r="E25" s="183"/>
      <c r="F25" s="183"/>
      <c r="G25" s="183"/>
      <c r="H25" s="183"/>
      <c r="I25" s="70">
        <f t="shared" si="0"/>
        <v>0</v>
      </c>
      <c r="J25" s="70"/>
      <c r="K25" s="83"/>
      <c r="L25" s="70">
        <f t="shared" si="1"/>
        <v>0</v>
      </c>
      <c r="M25" s="70"/>
      <c r="N25" s="83"/>
      <c r="O25" s="70">
        <f t="shared" si="2"/>
        <v>0</v>
      </c>
      <c r="P25" s="70"/>
      <c r="Q25" s="72"/>
    </row>
    <row r="26" spans="2:17" s="1" customFormat="1" ht="0.75" customHeight="1" hidden="1">
      <c r="B26" s="84"/>
      <c r="C26" s="186"/>
      <c r="D26" s="186"/>
      <c r="E26" s="186"/>
      <c r="F26" s="186"/>
      <c r="G26" s="186"/>
      <c r="H26" s="186"/>
      <c r="I26" s="70">
        <f t="shared" si="0"/>
        <v>0</v>
      </c>
      <c r="J26" s="83"/>
      <c r="K26" s="83"/>
      <c r="L26" s="70">
        <f t="shared" si="1"/>
        <v>0</v>
      </c>
      <c r="M26" s="83"/>
      <c r="N26" s="83"/>
      <c r="O26" s="70">
        <f t="shared" si="2"/>
        <v>0</v>
      </c>
      <c r="P26" s="83"/>
      <c r="Q26" s="72"/>
    </row>
    <row r="27" spans="2:17" s="1" customFormat="1" ht="12.75" customHeight="1" hidden="1">
      <c r="B27" s="84"/>
      <c r="C27" s="186"/>
      <c r="D27" s="186"/>
      <c r="E27" s="186"/>
      <c r="F27" s="186"/>
      <c r="G27" s="186"/>
      <c r="H27" s="186"/>
      <c r="I27" s="70">
        <f t="shared" si="0"/>
        <v>0</v>
      </c>
      <c r="J27" s="83"/>
      <c r="K27" s="83"/>
      <c r="L27" s="70">
        <f t="shared" si="1"/>
        <v>0</v>
      </c>
      <c r="M27" s="83"/>
      <c r="N27" s="83"/>
      <c r="O27" s="70">
        <f t="shared" si="2"/>
        <v>0</v>
      </c>
      <c r="P27" s="83"/>
      <c r="Q27" s="72"/>
    </row>
    <row r="28" spans="2:17" s="1" customFormat="1" ht="12.75" customHeight="1" hidden="1">
      <c r="B28" s="85"/>
      <c r="C28" s="186"/>
      <c r="D28" s="186"/>
      <c r="E28" s="186"/>
      <c r="F28" s="186"/>
      <c r="G28" s="186"/>
      <c r="H28" s="186"/>
      <c r="I28" s="70">
        <f t="shared" si="0"/>
        <v>0</v>
      </c>
      <c r="J28" s="83"/>
      <c r="K28" s="83"/>
      <c r="L28" s="70">
        <f t="shared" si="1"/>
        <v>0</v>
      </c>
      <c r="M28" s="83"/>
      <c r="N28" s="83"/>
      <c r="O28" s="70">
        <f t="shared" si="2"/>
        <v>0</v>
      </c>
      <c r="P28" s="83"/>
      <c r="Q28" s="72"/>
    </row>
    <row r="29" spans="2:17" s="1" customFormat="1" ht="12.75" customHeight="1" hidden="1">
      <c r="B29" s="85"/>
      <c r="C29" s="186"/>
      <c r="D29" s="186"/>
      <c r="E29" s="186"/>
      <c r="F29" s="186"/>
      <c r="G29" s="186"/>
      <c r="H29" s="186"/>
      <c r="I29" s="70">
        <f t="shared" si="0"/>
        <v>0</v>
      </c>
      <c r="J29" s="83"/>
      <c r="K29" s="83"/>
      <c r="L29" s="70">
        <f t="shared" si="1"/>
        <v>0</v>
      </c>
      <c r="M29" s="83"/>
      <c r="N29" s="83"/>
      <c r="O29" s="70">
        <f t="shared" si="2"/>
        <v>0</v>
      </c>
      <c r="P29" s="83"/>
      <c r="Q29" s="72"/>
    </row>
    <row r="30" spans="2:17" s="1" customFormat="1" ht="12.75" customHeight="1" hidden="1">
      <c r="B30" s="84"/>
      <c r="C30" s="186"/>
      <c r="D30" s="186"/>
      <c r="E30" s="186"/>
      <c r="F30" s="186"/>
      <c r="G30" s="186"/>
      <c r="H30" s="186"/>
      <c r="I30" s="70">
        <f t="shared" si="0"/>
        <v>0</v>
      </c>
      <c r="J30" s="83"/>
      <c r="K30" s="83"/>
      <c r="L30" s="70">
        <f t="shared" si="1"/>
        <v>0</v>
      </c>
      <c r="M30" s="83"/>
      <c r="N30" s="83"/>
      <c r="O30" s="70">
        <f t="shared" si="2"/>
        <v>0</v>
      </c>
      <c r="P30" s="83"/>
      <c r="Q30" s="72"/>
    </row>
    <row r="31" spans="1:17" s="1" customFormat="1" ht="0.75" customHeight="1" hidden="1">
      <c r="A31" s="7"/>
      <c r="B31" s="86"/>
      <c r="C31" s="184"/>
      <c r="D31" s="183"/>
      <c r="E31" s="183"/>
      <c r="F31" s="183"/>
      <c r="G31" s="183"/>
      <c r="H31" s="183"/>
      <c r="I31" s="70">
        <f t="shared" si="0"/>
        <v>0</v>
      </c>
      <c r="J31" s="70"/>
      <c r="K31" s="83"/>
      <c r="L31" s="70">
        <f t="shared" si="1"/>
        <v>0</v>
      </c>
      <c r="M31" s="70"/>
      <c r="N31" s="83"/>
      <c r="O31" s="70">
        <f t="shared" si="2"/>
        <v>0</v>
      </c>
      <c r="P31" s="70"/>
      <c r="Q31" s="72"/>
    </row>
    <row r="32" spans="2:17" s="1" customFormat="1" ht="0.75" customHeight="1" hidden="1">
      <c r="B32" s="84"/>
      <c r="C32" s="186"/>
      <c r="D32" s="186"/>
      <c r="E32" s="186"/>
      <c r="F32" s="186"/>
      <c r="G32" s="186"/>
      <c r="H32" s="186"/>
      <c r="I32" s="70">
        <f t="shared" si="0"/>
        <v>0</v>
      </c>
      <c r="J32" s="83"/>
      <c r="K32" s="83"/>
      <c r="L32" s="70">
        <f t="shared" si="1"/>
        <v>0</v>
      </c>
      <c r="M32" s="83"/>
      <c r="N32" s="83"/>
      <c r="O32" s="70">
        <f t="shared" si="2"/>
        <v>0</v>
      </c>
      <c r="P32" s="83"/>
      <c r="Q32" s="72"/>
    </row>
    <row r="33" spans="1:17" s="1" customFormat="1" ht="12.75" customHeight="1">
      <c r="A33" s="7"/>
      <c r="B33" s="74" t="s">
        <v>14</v>
      </c>
      <c r="C33" s="184"/>
      <c r="D33" s="183"/>
      <c r="E33" s="184"/>
      <c r="F33" s="184"/>
      <c r="G33" s="184"/>
      <c r="H33" s="183"/>
      <c r="I33" s="70">
        <f t="shared" si="0"/>
        <v>3000</v>
      </c>
      <c r="J33" s="70">
        <v>2989</v>
      </c>
      <c r="K33" s="83">
        <v>11</v>
      </c>
      <c r="L33" s="70">
        <f t="shared" si="1"/>
        <v>2910</v>
      </c>
      <c r="M33" s="70">
        <v>2900</v>
      </c>
      <c r="N33" s="83">
        <v>10</v>
      </c>
      <c r="O33" s="70">
        <f t="shared" si="2"/>
        <v>2910</v>
      </c>
      <c r="P33" s="70">
        <v>2900</v>
      </c>
      <c r="Q33" s="78">
        <v>10</v>
      </c>
    </row>
    <row r="34" spans="1:17" s="1" customFormat="1" ht="31.5" customHeight="1" hidden="1">
      <c r="A34" s="7"/>
      <c r="B34" s="84"/>
      <c r="C34" s="184"/>
      <c r="D34" s="183"/>
      <c r="E34" s="183"/>
      <c r="F34" s="183"/>
      <c r="G34" s="183"/>
      <c r="H34" s="183"/>
      <c r="I34" s="70">
        <f t="shared" si="0"/>
        <v>0</v>
      </c>
      <c r="J34" s="70"/>
      <c r="K34" s="83"/>
      <c r="L34" s="70">
        <f t="shared" si="1"/>
        <v>0</v>
      </c>
      <c r="M34" s="70"/>
      <c r="N34" s="83"/>
      <c r="O34" s="70">
        <f t="shared" si="2"/>
        <v>0</v>
      </c>
      <c r="P34" s="70"/>
      <c r="Q34" s="72"/>
    </row>
    <row r="35" spans="1:17" s="1" customFormat="1" ht="15" customHeight="1">
      <c r="A35" s="7"/>
      <c r="B35" s="85" t="s">
        <v>27</v>
      </c>
      <c r="C35" s="184"/>
      <c r="D35" s="183"/>
      <c r="E35" s="183"/>
      <c r="F35" s="183"/>
      <c r="G35" s="183"/>
      <c r="H35" s="183"/>
      <c r="I35" s="70">
        <f t="shared" si="0"/>
        <v>4700</v>
      </c>
      <c r="J35" s="70">
        <v>4700</v>
      </c>
      <c r="K35" s="83"/>
      <c r="L35" s="70">
        <f t="shared" si="1"/>
        <v>4700</v>
      </c>
      <c r="M35" s="70">
        <v>4700</v>
      </c>
      <c r="N35" s="83"/>
      <c r="O35" s="70">
        <f t="shared" si="2"/>
        <v>4700</v>
      </c>
      <c r="P35" s="70">
        <v>4700</v>
      </c>
      <c r="Q35" s="72"/>
    </row>
    <row r="36" spans="1:17" s="1" customFormat="1" ht="15.75" customHeight="1">
      <c r="A36" s="6"/>
      <c r="B36" s="74" t="s">
        <v>15</v>
      </c>
      <c r="C36" s="187"/>
      <c r="D36" s="186"/>
      <c r="E36" s="187"/>
      <c r="F36" s="187"/>
      <c r="G36" s="187"/>
      <c r="H36" s="187"/>
      <c r="I36" s="70">
        <f t="shared" si="0"/>
        <v>2100</v>
      </c>
      <c r="J36" s="83">
        <v>2100</v>
      </c>
      <c r="K36" s="83"/>
      <c r="L36" s="70">
        <f t="shared" si="1"/>
        <v>2100</v>
      </c>
      <c r="M36" s="83">
        <v>2100</v>
      </c>
      <c r="N36" s="83"/>
      <c r="O36" s="70">
        <f t="shared" si="2"/>
        <v>2100</v>
      </c>
      <c r="P36" s="83">
        <v>2100</v>
      </c>
      <c r="Q36" s="72"/>
    </row>
    <row r="37" spans="1:17" s="1" customFormat="1" ht="14.25" customHeight="1" hidden="1">
      <c r="A37" s="7"/>
      <c r="B37" s="74"/>
      <c r="C37" s="184"/>
      <c r="D37" s="183"/>
      <c r="E37" s="183"/>
      <c r="F37" s="183"/>
      <c r="G37" s="183"/>
      <c r="H37" s="183"/>
      <c r="I37" s="70">
        <f t="shared" si="0"/>
        <v>0</v>
      </c>
      <c r="J37" s="70"/>
      <c r="K37" s="83"/>
      <c r="L37" s="70">
        <f t="shared" si="1"/>
        <v>0</v>
      </c>
      <c r="M37" s="70"/>
      <c r="N37" s="83"/>
      <c r="O37" s="70">
        <f t="shared" si="2"/>
        <v>0</v>
      </c>
      <c r="P37" s="70"/>
      <c r="Q37" s="72"/>
    </row>
    <row r="38" spans="1:17" s="1" customFormat="1" ht="14.25" customHeight="1">
      <c r="A38" s="6"/>
      <c r="B38" s="87" t="s">
        <v>28</v>
      </c>
      <c r="C38" s="187"/>
      <c r="D38" s="186"/>
      <c r="E38" s="187"/>
      <c r="F38" s="187"/>
      <c r="G38" s="187"/>
      <c r="H38" s="187"/>
      <c r="I38" s="70">
        <f t="shared" si="0"/>
        <v>330</v>
      </c>
      <c r="J38" s="83">
        <v>330</v>
      </c>
      <c r="K38" s="83"/>
      <c r="L38" s="70">
        <f t="shared" si="1"/>
        <v>330</v>
      </c>
      <c r="M38" s="83">
        <v>330</v>
      </c>
      <c r="N38" s="83"/>
      <c r="O38" s="70">
        <f t="shared" si="2"/>
        <v>330</v>
      </c>
      <c r="P38" s="83">
        <v>330</v>
      </c>
      <c r="Q38" s="72"/>
    </row>
    <row r="39" spans="1:17" s="1" customFormat="1" ht="15" customHeight="1">
      <c r="A39" s="7"/>
      <c r="B39" s="88" t="s">
        <v>39</v>
      </c>
      <c r="C39" s="184"/>
      <c r="D39" s="183"/>
      <c r="E39" s="183"/>
      <c r="F39" s="183"/>
      <c r="G39" s="183"/>
      <c r="H39" s="183"/>
      <c r="I39" s="70">
        <f t="shared" si="0"/>
        <v>2250336</v>
      </c>
      <c r="J39" s="70">
        <v>2209572</v>
      </c>
      <c r="K39" s="83">
        <f>25764+15000</f>
        <v>40764</v>
      </c>
      <c r="L39" s="70">
        <f t="shared" si="1"/>
        <v>2423150</v>
      </c>
      <c r="M39" s="70">
        <v>2397386</v>
      </c>
      <c r="N39" s="83">
        <v>25764</v>
      </c>
      <c r="O39" s="70">
        <f t="shared" si="2"/>
        <v>2588570</v>
      </c>
      <c r="P39" s="70">
        <v>2562806</v>
      </c>
      <c r="Q39" s="72">
        <v>25764</v>
      </c>
    </row>
    <row r="40" spans="1:17" s="1" customFormat="1" ht="15.75" customHeight="1">
      <c r="A40" s="7"/>
      <c r="B40" s="85" t="s">
        <v>44</v>
      </c>
      <c r="C40" s="184"/>
      <c r="D40" s="183"/>
      <c r="E40" s="183"/>
      <c r="F40" s="183"/>
      <c r="G40" s="183"/>
      <c r="H40" s="183"/>
      <c r="I40" s="70">
        <f t="shared" si="0"/>
        <v>106</v>
      </c>
      <c r="J40" s="70">
        <v>106</v>
      </c>
      <c r="K40" s="83"/>
      <c r="L40" s="70">
        <f t="shared" si="1"/>
        <v>106</v>
      </c>
      <c r="M40" s="70">
        <v>106</v>
      </c>
      <c r="N40" s="83"/>
      <c r="O40" s="70">
        <f t="shared" si="2"/>
        <v>106</v>
      </c>
      <c r="P40" s="70">
        <v>106</v>
      </c>
      <c r="Q40" s="72"/>
    </row>
    <row r="41" spans="1:17" s="1" customFormat="1" ht="14.25" customHeight="1">
      <c r="A41" s="7"/>
      <c r="B41" s="85" t="s">
        <v>30</v>
      </c>
      <c r="C41" s="184"/>
      <c r="D41" s="183"/>
      <c r="E41" s="183"/>
      <c r="F41" s="183"/>
      <c r="G41" s="183"/>
      <c r="H41" s="183"/>
      <c r="I41" s="70">
        <f t="shared" si="0"/>
        <v>9</v>
      </c>
      <c r="J41" s="70">
        <v>8</v>
      </c>
      <c r="K41" s="83">
        <v>1</v>
      </c>
      <c r="L41" s="70">
        <f t="shared" si="1"/>
        <v>9</v>
      </c>
      <c r="M41" s="70">
        <v>8</v>
      </c>
      <c r="N41" s="83">
        <v>1</v>
      </c>
      <c r="O41" s="70">
        <f t="shared" si="2"/>
        <v>9</v>
      </c>
      <c r="P41" s="70">
        <v>8</v>
      </c>
      <c r="Q41" s="72">
        <v>1</v>
      </c>
    </row>
    <row r="42" spans="1:17" s="1" customFormat="1" ht="0.75" customHeight="1" hidden="1">
      <c r="A42" s="7"/>
      <c r="B42" s="74"/>
      <c r="C42" s="184"/>
      <c r="D42" s="183"/>
      <c r="E42" s="183"/>
      <c r="F42" s="183"/>
      <c r="G42" s="183"/>
      <c r="H42" s="183"/>
      <c r="I42" s="70">
        <f t="shared" si="0"/>
        <v>0</v>
      </c>
      <c r="J42" s="70"/>
      <c r="K42" s="83"/>
      <c r="L42" s="70">
        <f t="shared" si="1"/>
        <v>0</v>
      </c>
      <c r="M42" s="70"/>
      <c r="N42" s="83"/>
      <c r="O42" s="70">
        <f t="shared" si="2"/>
        <v>0</v>
      </c>
      <c r="P42" s="70"/>
      <c r="Q42" s="72"/>
    </row>
    <row r="43" spans="1:17" s="1" customFormat="1" ht="15" customHeight="1">
      <c r="A43" s="7"/>
      <c r="B43" s="73" t="s">
        <v>16</v>
      </c>
      <c r="C43" s="184"/>
      <c r="D43" s="183"/>
      <c r="E43" s="184"/>
      <c r="F43" s="184"/>
      <c r="G43" s="184"/>
      <c r="H43" s="183"/>
      <c r="I43" s="70"/>
      <c r="J43" s="70"/>
      <c r="K43" s="83"/>
      <c r="L43" s="70"/>
      <c r="M43" s="70"/>
      <c r="N43" s="83"/>
      <c r="O43" s="70"/>
      <c r="P43" s="70"/>
      <c r="Q43" s="72"/>
    </row>
    <row r="44" spans="1:17" s="1" customFormat="1" ht="18" customHeight="1">
      <c r="A44" s="6"/>
      <c r="B44" s="87" t="s">
        <v>38</v>
      </c>
      <c r="C44" s="187"/>
      <c r="D44" s="186"/>
      <c r="E44" s="187"/>
      <c r="F44" s="187"/>
      <c r="G44" s="187"/>
      <c r="H44" s="187"/>
      <c r="I44" s="70">
        <f>J44+K44</f>
        <v>40</v>
      </c>
      <c r="J44" s="83">
        <v>40</v>
      </c>
      <c r="K44" s="83"/>
      <c r="L44" s="70">
        <f>M44+N44</f>
        <v>40</v>
      </c>
      <c r="M44" s="83">
        <v>40</v>
      </c>
      <c r="N44" s="83"/>
      <c r="O44" s="70">
        <f>P44+Q44</f>
        <v>40</v>
      </c>
      <c r="P44" s="83">
        <v>40</v>
      </c>
      <c r="Q44" s="72"/>
    </row>
    <row r="45" spans="1:17" s="1" customFormat="1" ht="15.75" customHeight="1">
      <c r="A45" s="6"/>
      <c r="B45" s="87" t="s">
        <v>32</v>
      </c>
      <c r="C45" s="187"/>
      <c r="D45" s="186"/>
      <c r="E45" s="187"/>
      <c r="F45" s="187"/>
      <c r="G45" s="187"/>
      <c r="H45" s="187"/>
      <c r="I45" s="70">
        <f>J45+K45</f>
        <v>280</v>
      </c>
      <c r="J45" s="83">
        <v>280</v>
      </c>
      <c r="K45" s="83"/>
      <c r="L45" s="70">
        <f>M45+N45</f>
        <v>280</v>
      </c>
      <c r="M45" s="83">
        <v>280</v>
      </c>
      <c r="N45" s="83"/>
      <c r="O45" s="70">
        <f>P45+Q45</f>
        <v>280</v>
      </c>
      <c r="P45" s="83">
        <v>280</v>
      </c>
      <c r="Q45" s="72"/>
    </row>
    <row r="46" spans="1:17" s="1" customFormat="1" ht="15.75" customHeight="1">
      <c r="A46" s="6"/>
      <c r="B46" s="87" t="s">
        <v>33</v>
      </c>
      <c r="C46" s="187"/>
      <c r="D46" s="186"/>
      <c r="E46" s="187"/>
      <c r="F46" s="187"/>
      <c r="G46" s="187"/>
      <c r="H46" s="187"/>
      <c r="I46" s="70">
        <v>100</v>
      </c>
      <c r="J46" s="83">
        <v>100</v>
      </c>
      <c r="K46" s="83">
        <v>100</v>
      </c>
      <c r="L46" s="70">
        <v>100</v>
      </c>
      <c r="M46" s="83">
        <v>100</v>
      </c>
      <c r="N46" s="83">
        <v>100</v>
      </c>
      <c r="O46" s="70">
        <v>100</v>
      </c>
      <c r="P46" s="83">
        <v>100</v>
      </c>
      <c r="Q46" s="72">
        <v>100</v>
      </c>
    </row>
    <row r="47" spans="1:17" s="1" customFormat="1" ht="14.25" customHeight="1">
      <c r="A47" s="6"/>
      <c r="B47" s="87" t="s">
        <v>34</v>
      </c>
      <c r="C47" s="187"/>
      <c r="D47" s="186"/>
      <c r="E47" s="187"/>
      <c r="F47" s="187"/>
      <c r="G47" s="187"/>
      <c r="H47" s="187"/>
      <c r="I47" s="70">
        <f>J47+K47</f>
        <v>5</v>
      </c>
      <c r="J47" s="83">
        <v>5</v>
      </c>
      <c r="K47" s="83"/>
      <c r="L47" s="70">
        <f>M47+N47</f>
        <v>4</v>
      </c>
      <c r="M47" s="83">
        <v>4</v>
      </c>
      <c r="N47" s="83"/>
      <c r="O47" s="70">
        <f>P47+Q47</f>
        <v>4</v>
      </c>
      <c r="P47" s="83">
        <v>4</v>
      </c>
      <c r="Q47" s="72"/>
    </row>
    <row r="48" spans="1:17" s="1" customFormat="1" ht="15.75" customHeight="1" hidden="1">
      <c r="A48" s="6"/>
      <c r="B48" s="87"/>
      <c r="C48" s="187"/>
      <c r="D48" s="186"/>
      <c r="E48" s="187"/>
      <c r="F48" s="187"/>
      <c r="G48" s="187"/>
      <c r="H48" s="187"/>
      <c r="I48" s="83"/>
      <c r="J48" s="83"/>
      <c r="K48" s="83"/>
      <c r="L48" s="83"/>
      <c r="M48" s="83"/>
      <c r="N48" s="83"/>
      <c r="O48" s="83"/>
      <c r="P48" s="83"/>
      <c r="Q48" s="72"/>
    </row>
    <row r="49" spans="1:17" s="1" customFormat="1" ht="15.75" customHeight="1" hidden="1">
      <c r="A49" s="6"/>
      <c r="B49" s="87"/>
      <c r="C49" s="187"/>
      <c r="D49" s="186"/>
      <c r="E49" s="187"/>
      <c r="F49" s="187"/>
      <c r="G49" s="187"/>
      <c r="H49" s="187"/>
      <c r="I49" s="83"/>
      <c r="J49" s="83"/>
      <c r="K49" s="83"/>
      <c r="L49" s="83"/>
      <c r="M49" s="83"/>
      <c r="N49" s="83"/>
      <c r="O49" s="83"/>
      <c r="P49" s="83"/>
      <c r="Q49" s="72"/>
    </row>
    <row r="50" spans="1:17" s="1" customFormat="1" ht="15.75" customHeight="1" hidden="1">
      <c r="A50" s="6"/>
      <c r="B50" s="87"/>
      <c r="C50" s="187"/>
      <c r="D50" s="186"/>
      <c r="E50" s="187"/>
      <c r="F50" s="187"/>
      <c r="G50" s="187"/>
      <c r="H50" s="187"/>
      <c r="I50" s="83"/>
      <c r="J50" s="83"/>
      <c r="K50" s="83"/>
      <c r="L50" s="83"/>
      <c r="M50" s="83"/>
      <c r="N50" s="83"/>
      <c r="O50" s="83"/>
      <c r="P50" s="83"/>
      <c r="Q50" s="72"/>
    </row>
    <row r="51" spans="1:36" s="1" customFormat="1" ht="39.75" customHeight="1">
      <c r="A51" s="6"/>
      <c r="B51" s="65" t="s">
        <v>37</v>
      </c>
      <c r="C51" s="187"/>
      <c r="D51" s="186"/>
      <c r="E51" s="192"/>
      <c r="F51" s="193"/>
      <c r="G51" s="192"/>
      <c r="H51" s="193"/>
      <c r="I51" s="67">
        <f>J51+K51</f>
        <v>751785</v>
      </c>
      <c r="J51" s="67">
        <f>748632+3153</f>
        <v>751785</v>
      </c>
      <c r="K51" s="67"/>
      <c r="L51" s="67">
        <f>M51+N51</f>
        <v>815687</v>
      </c>
      <c r="M51" s="67">
        <f>812266+3421</f>
        <v>815687</v>
      </c>
      <c r="N51" s="67"/>
      <c r="O51" s="67">
        <f>P51+Q51</f>
        <v>871969</v>
      </c>
      <c r="P51" s="67">
        <f>868312+3657</f>
        <v>871969</v>
      </c>
      <c r="Q51" s="6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s="1" customFormat="1" ht="0.75" customHeight="1" hidden="1">
      <c r="A52" s="6"/>
      <c r="B52" s="74"/>
      <c r="C52" s="187"/>
      <c r="D52" s="186"/>
      <c r="E52" s="192"/>
      <c r="F52" s="193"/>
      <c r="G52" s="192"/>
      <c r="H52" s="193"/>
      <c r="I52" s="70">
        <f>J52+K52</f>
        <v>0</v>
      </c>
      <c r="J52" s="95"/>
      <c r="K52" s="95"/>
      <c r="L52" s="70">
        <f>M52+N52</f>
        <v>0</v>
      </c>
      <c r="M52" s="95"/>
      <c r="N52" s="95"/>
      <c r="O52" s="70">
        <f>P52+Q52</f>
        <v>0</v>
      </c>
      <c r="P52" s="95"/>
      <c r="Q52" s="97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17" s="1" customFormat="1" ht="12" customHeight="1" hidden="1">
      <c r="B53" s="84"/>
      <c r="C53" s="186"/>
      <c r="D53" s="186"/>
      <c r="E53" s="186"/>
      <c r="F53" s="186"/>
      <c r="G53" s="186"/>
      <c r="H53" s="186"/>
      <c r="I53" s="70">
        <f>J53+K53</f>
        <v>0</v>
      </c>
      <c r="J53" s="83"/>
      <c r="K53" s="83"/>
      <c r="L53" s="70">
        <f>M53+N53</f>
        <v>0</v>
      </c>
      <c r="M53" s="83"/>
      <c r="N53" s="83"/>
      <c r="O53" s="70">
        <f>P53+Q53</f>
        <v>0</v>
      </c>
      <c r="P53" s="83"/>
      <c r="Q53" s="72"/>
    </row>
    <row r="54" spans="1:17" s="1" customFormat="1" ht="12" customHeight="1">
      <c r="A54" s="7"/>
      <c r="B54" s="69" t="s">
        <v>10</v>
      </c>
      <c r="C54" s="184"/>
      <c r="D54" s="183"/>
      <c r="E54" s="184"/>
      <c r="F54" s="184"/>
      <c r="G54" s="184"/>
      <c r="H54" s="183"/>
      <c r="I54" s="70"/>
      <c r="J54" s="70"/>
      <c r="K54" s="83"/>
      <c r="L54" s="70"/>
      <c r="M54" s="70"/>
      <c r="N54" s="83"/>
      <c r="O54" s="70"/>
      <c r="P54" s="70"/>
      <c r="Q54" s="72"/>
    </row>
    <row r="55" spans="2:17" s="1" customFormat="1" ht="12.75">
      <c r="B55" s="69" t="s">
        <v>11</v>
      </c>
      <c r="C55" s="186"/>
      <c r="D55" s="186"/>
      <c r="E55" s="186"/>
      <c r="F55" s="186"/>
      <c r="G55" s="186"/>
      <c r="H55" s="186"/>
      <c r="I55" s="70"/>
      <c r="J55" s="83"/>
      <c r="K55" s="83"/>
      <c r="L55" s="70"/>
      <c r="M55" s="83"/>
      <c r="N55" s="83"/>
      <c r="O55" s="70"/>
      <c r="P55" s="83"/>
      <c r="Q55" s="72"/>
    </row>
    <row r="56" spans="1:17" s="1" customFormat="1" ht="13.5" customHeight="1">
      <c r="A56" s="6"/>
      <c r="B56" s="74" t="s">
        <v>12</v>
      </c>
      <c r="C56" s="187"/>
      <c r="D56" s="186"/>
      <c r="E56" s="186"/>
      <c r="F56" s="186"/>
      <c r="G56" s="186"/>
      <c r="H56" s="186"/>
      <c r="I56" s="70">
        <f>J56+K56</f>
        <v>20</v>
      </c>
      <c r="J56" s="83">
        <v>20</v>
      </c>
      <c r="K56" s="83"/>
      <c r="L56" s="70">
        <f>M56+N56</f>
        <v>20</v>
      </c>
      <c r="M56" s="83">
        <v>20</v>
      </c>
      <c r="N56" s="83"/>
      <c r="O56" s="70">
        <f>P56+Q56</f>
        <v>20</v>
      </c>
      <c r="P56" s="83">
        <v>20</v>
      </c>
      <c r="Q56" s="72"/>
    </row>
    <row r="57" spans="1:17" s="1" customFormat="1" ht="12.75">
      <c r="A57" s="6"/>
      <c r="B57" s="99" t="s">
        <v>13</v>
      </c>
      <c r="C57" s="187"/>
      <c r="D57" s="186"/>
      <c r="E57" s="186"/>
      <c r="F57" s="186"/>
      <c r="G57" s="186"/>
      <c r="H57" s="186"/>
      <c r="I57" s="70"/>
      <c r="J57" s="83"/>
      <c r="K57" s="83"/>
      <c r="L57" s="70"/>
      <c r="M57" s="83"/>
      <c r="N57" s="83"/>
      <c r="O57" s="70"/>
      <c r="P57" s="83"/>
      <c r="Q57" s="72"/>
    </row>
    <row r="58" spans="1:17" s="1" customFormat="1" ht="15" customHeight="1">
      <c r="A58" s="6"/>
      <c r="B58" s="82" t="s">
        <v>17</v>
      </c>
      <c r="C58" s="187"/>
      <c r="D58" s="186"/>
      <c r="E58" s="186"/>
      <c r="F58" s="186"/>
      <c r="G58" s="186"/>
      <c r="H58" s="186"/>
      <c r="I58" s="70">
        <f>J58+K58</f>
        <v>1280</v>
      </c>
      <c r="J58" s="83">
        <v>1280</v>
      </c>
      <c r="K58" s="83"/>
      <c r="L58" s="70">
        <f>M58+N58</f>
        <v>1300</v>
      </c>
      <c r="M58" s="83">
        <v>1300</v>
      </c>
      <c r="N58" s="83"/>
      <c r="O58" s="70">
        <f>P58+Q58</f>
        <v>1320</v>
      </c>
      <c r="P58" s="83">
        <v>1320</v>
      </c>
      <c r="Q58" s="72"/>
    </row>
    <row r="59" spans="2:17" s="1" customFormat="1" ht="15.75" customHeight="1">
      <c r="B59" s="100" t="s">
        <v>35</v>
      </c>
      <c r="C59" s="186"/>
      <c r="D59" s="186"/>
      <c r="E59" s="186"/>
      <c r="F59" s="186"/>
      <c r="G59" s="186"/>
      <c r="H59" s="186"/>
      <c r="I59" s="70">
        <f>J59+K59</f>
        <v>94</v>
      </c>
      <c r="J59" s="83">
        <v>94</v>
      </c>
      <c r="K59" s="83"/>
      <c r="L59" s="70">
        <f>M59+N59</f>
        <v>95</v>
      </c>
      <c r="M59" s="83">
        <v>95</v>
      </c>
      <c r="N59" s="83"/>
      <c r="O59" s="70">
        <f>P59+Q59</f>
        <v>95</v>
      </c>
      <c r="P59" s="83">
        <v>95</v>
      </c>
      <c r="Q59" s="72"/>
    </row>
    <row r="60" spans="1:17" s="1" customFormat="1" ht="25.5" customHeight="1">
      <c r="A60" s="6"/>
      <c r="B60" s="88" t="s">
        <v>42</v>
      </c>
      <c r="C60" s="187"/>
      <c r="D60" s="186"/>
      <c r="E60" s="187"/>
      <c r="F60" s="187"/>
      <c r="G60" s="187"/>
      <c r="H60" s="187"/>
      <c r="I60" s="70">
        <f>J60+K60</f>
        <v>136</v>
      </c>
      <c r="J60" s="83">
        <v>136</v>
      </c>
      <c r="K60" s="83"/>
      <c r="L60" s="70">
        <f>M60+N60</f>
        <v>130</v>
      </c>
      <c r="M60" s="83">
        <v>130</v>
      </c>
      <c r="N60" s="83"/>
      <c r="O60" s="70">
        <f>P60+Q60</f>
        <v>130</v>
      </c>
      <c r="P60" s="83">
        <v>130</v>
      </c>
      <c r="Q60" s="72"/>
    </row>
    <row r="61" spans="1:17" s="1" customFormat="1" ht="15.75" customHeight="1">
      <c r="A61" s="6"/>
      <c r="B61" s="88" t="s">
        <v>40</v>
      </c>
      <c r="C61" s="187"/>
      <c r="D61" s="186"/>
      <c r="E61" s="187"/>
      <c r="F61" s="187"/>
      <c r="G61" s="187"/>
      <c r="H61" s="187"/>
      <c r="I61" s="70">
        <f>J61+K61</f>
        <v>1000</v>
      </c>
      <c r="J61" s="83">
        <v>1000</v>
      </c>
      <c r="K61" s="83"/>
      <c r="L61" s="70">
        <f>M61+N61</f>
        <v>1000</v>
      </c>
      <c r="M61" s="83">
        <v>1000</v>
      </c>
      <c r="N61" s="83"/>
      <c r="O61" s="70">
        <f>P61+Q61</f>
        <v>1000</v>
      </c>
      <c r="P61" s="83">
        <v>1000</v>
      </c>
      <c r="Q61" s="72"/>
    </row>
    <row r="62" spans="1:17" s="1" customFormat="1" ht="12" customHeight="1">
      <c r="A62" s="6"/>
      <c r="B62" s="88" t="s">
        <v>19</v>
      </c>
      <c r="C62" s="187"/>
      <c r="D62" s="186"/>
      <c r="E62" s="187"/>
      <c r="F62" s="187"/>
      <c r="G62" s="187"/>
      <c r="H62" s="187"/>
      <c r="I62" s="70">
        <f>J62+K62</f>
        <v>110</v>
      </c>
      <c r="J62" s="83">
        <v>110</v>
      </c>
      <c r="K62" s="83"/>
      <c r="L62" s="70">
        <f>M62+N62</f>
        <v>110</v>
      </c>
      <c r="M62" s="83">
        <v>110</v>
      </c>
      <c r="N62" s="83"/>
      <c r="O62" s="70">
        <f>P62+Q62</f>
        <v>110</v>
      </c>
      <c r="P62" s="83">
        <v>110</v>
      </c>
      <c r="Q62" s="72"/>
    </row>
    <row r="63" spans="1:17" s="1" customFormat="1" ht="12.75" customHeight="1">
      <c r="A63" s="6"/>
      <c r="B63" s="101" t="s">
        <v>16</v>
      </c>
      <c r="C63" s="187"/>
      <c r="D63" s="186"/>
      <c r="E63" s="187"/>
      <c r="F63" s="187"/>
      <c r="G63" s="187"/>
      <c r="H63" s="187"/>
      <c r="I63" s="70"/>
      <c r="J63" s="83"/>
      <c r="K63" s="83"/>
      <c r="L63" s="70"/>
      <c r="M63" s="83"/>
      <c r="N63" s="83"/>
      <c r="O63" s="70"/>
      <c r="P63" s="83"/>
      <c r="Q63" s="72"/>
    </row>
    <row r="64" spans="2:17" s="1" customFormat="1" ht="14.25" customHeight="1">
      <c r="B64" s="85" t="s">
        <v>18</v>
      </c>
      <c r="C64" s="186"/>
      <c r="D64" s="186"/>
      <c r="E64" s="186"/>
      <c r="F64" s="186"/>
      <c r="G64" s="186"/>
      <c r="H64" s="186"/>
      <c r="I64" s="70">
        <v>100</v>
      </c>
      <c r="J64" s="83">
        <v>100</v>
      </c>
      <c r="K64" s="83"/>
      <c r="L64" s="70">
        <f>M64+N64</f>
        <v>100</v>
      </c>
      <c r="M64" s="83">
        <v>100</v>
      </c>
      <c r="N64" s="83"/>
      <c r="O64" s="70">
        <f>P64+Q64</f>
        <v>100</v>
      </c>
      <c r="P64" s="83">
        <v>100</v>
      </c>
      <c r="Q64" s="72"/>
    </row>
    <row r="65" spans="2:17" s="1" customFormat="1" ht="17.25" customHeight="1" thickBot="1">
      <c r="B65" s="102" t="s">
        <v>36</v>
      </c>
      <c r="C65" s="196"/>
      <c r="D65" s="196"/>
      <c r="E65" s="196"/>
      <c r="F65" s="196"/>
      <c r="G65" s="196"/>
      <c r="H65" s="196"/>
      <c r="I65" s="134">
        <f>J65+K65</f>
        <v>1</v>
      </c>
      <c r="J65" s="103">
        <v>1</v>
      </c>
      <c r="K65" s="103"/>
      <c r="L65" s="134">
        <f>M65+N65</f>
        <v>1</v>
      </c>
      <c r="M65" s="103">
        <v>1</v>
      </c>
      <c r="N65" s="103"/>
      <c r="O65" s="134">
        <f>P65+Q65</f>
        <v>1</v>
      </c>
      <c r="P65" s="103">
        <v>1</v>
      </c>
      <c r="Q65" s="106"/>
    </row>
    <row r="66" spans="2:17" s="6" customFormat="1" ht="32.25" customHeight="1">
      <c r="B66" s="197" t="s">
        <v>56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9" t="s">
        <v>57</v>
      </c>
      <c r="N66" s="199"/>
      <c r="O66" s="199"/>
      <c r="P66" s="199"/>
      <c r="Q66" s="107"/>
    </row>
    <row r="67" spans="2:17" s="6" customFormat="1" ht="18.75" customHeight="1">
      <c r="B67" s="200"/>
      <c r="C67" s="213"/>
      <c r="D67" s="214"/>
      <c r="E67" s="213"/>
      <c r="F67" s="213"/>
      <c r="G67" s="213"/>
      <c r="H67" s="213"/>
      <c r="I67" s="213"/>
      <c r="J67" s="214"/>
      <c r="K67" s="213"/>
      <c r="L67" s="213"/>
      <c r="M67" s="214"/>
      <c r="N67" s="213"/>
      <c r="O67" s="213"/>
      <c r="P67" s="214"/>
      <c r="Q67" s="8"/>
    </row>
    <row r="68" spans="2:17" s="6" customFormat="1" ht="15.75" customHeight="1">
      <c r="B68" s="203"/>
      <c r="C68" s="201"/>
      <c r="D68" s="202"/>
      <c r="E68" s="201"/>
      <c r="F68" s="201"/>
      <c r="G68" s="201"/>
      <c r="H68" s="201"/>
      <c r="I68" s="201"/>
      <c r="J68" s="202"/>
      <c r="K68" s="201"/>
      <c r="L68" s="201"/>
      <c r="M68" s="202"/>
      <c r="N68" s="201"/>
      <c r="O68" s="201"/>
      <c r="P68" s="202"/>
      <c r="Q68" s="8"/>
    </row>
    <row r="69" spans="2:17" s="6" customFormat="1" ht="15.75" customHeight="1">
      <c r="B69" s="203"/>
      <c r="C69" s="201"/>
      <c r="D69" s="202"/>
      <c r="E69" s="201"/>
      <c r="F69" s="201"/>
      <c r="G69" s="201"/>
      <c r="H69" s="201"/>
      <c r="I69" s="201"/>
      <c r="J69" s="202"/>
      <c r="K69" s="201"/>
      <c r="L69" s="201"/>
      <c r="M69" s="202"/>
      <c r="N69" s="201"/>
      <c r="O69" s="201"/>
      <c r="P69" s="202"/>
      <c r="Q69" s="8"/>
    </row>
    <row r="70" spans="2:17" s="6" customFormat="1" ht="15.75" customHeight="1">
      <c r="B70" s="210"/>
      <c r="C70" s="201"/>
      <c r="D70" s="202"/>
      <c r="E70" s="201"/>
      <c r="F70" s="201"/>
      <c r="G70" s="201"/>
      <c r="H70" s="201"/>
      <c r="I70" s="201"/>
      <c r="J70" s="202"/>
      <c r="K70" s="201"/>
      <c r="L70" s="201"/>
      <c r="M70" s="202"/>
      <c r="N70" s="201"/>
      <c r="O70" s="201"/>
      <c r="P70" s="202"/>
      <c r="Q70" s="8"/>
    </row>
    <row r="71" spans="2:17" s="6" customFormat="1" ht="15.75" customHeight="1">
      <c r="B71" s="16"/>
      <c r="C71" s="8"/>
      <c r="E71" s="8"/>
      <c r="F71" s="8"/>
      <c r="G71" s="8"/>
      <c r="H71" s="8"/>
      <c r="I71" s="8"/>
      <c r="K71" s="8"/>
      <c r="L71" s="8"/>
      <c r="N71" s="8"/>
      <c r="O71" s="8"/>
      <c r="Q71" s="8"/>
    </row>
    <row r="72" spans="2:17" s="6" customFormat="1" ht="22.5" customHeight="1">
      <c r="B72" s="16"/>
      <c r="C72" s="8"/>
      <c r="E72" s="8"/>
      <c r="F72" s="8"/>
      <c r="G72" s="8"/>
      <c r="H72" s="8"/>
      <c r="I72" s="8"/>
      <c r="K72" s="8"/>
      <c r="L72" s="8"/>
      <c r="N72" s="8"/>
      <c r="O72" s="8"/>
      <c r="Q72" s="8"/>
    </row>
    <row r="73" spans="2:17" s="6" customFormat="1" ht="39.75" customHeight="1">
      <c r="B73" s="16"/>
      <c r="C73" s="8"/>
      <c r="E73" s="8"/>
      <c r="F73" s="8"/>
      <c r="G73" s="8"/>
      <c r="H73" s="8"/>
      <c r="I73" s="8"/>
      <c r="K73" s="8"/>
      <c r="L73" s="8"/>
      <c r="N73" s="8"/>
      <c r="O73" s="8"/>
      <c r="Q73" s="8"/>
    </row>
    <row r="74" spans="2:17" s="6" customFormat="1" ht="22.5" customHeight="1">
      <c r="B74" s="16"/>
      <c r="C74" s="8"/>
      <c r="E74" s="8"/>
      <c r="F74" s="8"/>
      <c r="G74" s="8"/>
      <c r="H74" s="8"/>
      <c r="I74" s="8"/>
      <c r="K74" s="8"/>
      <c r="L74" s="8"/>
      <c r="N74" s="8"/>
      <c r="O74" s="8"/>
      <c r="Q74" s="8"/>
    </row>
    <row r="75" spans="2:17" s="6" customFormat="1" ht="28.5" customHeight="1">
      <c r="B75" s="16"/>
      <c r="C75" s="8"/>
      <c r="E75" s="8"/>
      <c r="F75" s="8"/>
      <c r="G75" s="8"/>
      <c r="H75" s="8"/>
      <c r="I75" s="8"/>
      <c r="K75" s="8"/>
      <c r="L75" s="8"/>
      <c r="N75" s="8"/>
      <c r="O75" s="8"/>
      <c r="Q75" s="8"/>
    </row>
    <row r="76" spans="2:17" s="6" customFormat="1" ht="22.5" customHeight="1">
      <c r="B76" s="16"/>
      <c r="C76" s="8"/>
      <c r="E76" s="8"/>
      <c r="F76" s="8"/>
      <c r="G76" s="8"/>
      <c r="H76" s="8"/>
      <c r="I76" s="8"/>
      <c r="K76" s="8"/>
      <c r="L76" s="8"/>
      <c r="N76" s="8"/>
      <c r="O76" s="8"/>
      <c r="Q76" s="8"/>
    </row>
    <row r="77" spans="2:17" s="6" customFormat="1" ht="31.5" customHeight="1">
      <c r="B77" s="16"/>
      <c r="C77" s="8"/>
      <c r="E77" s="8"/>
      <c r="F77" s="8"/>
      <c r="G77" s="8"/>
      <c r="H77" s="8"/>
      <c r="I77" s="8"/>
      <c r="K77" s="8"/>
      <c r="L77" s="8"/>
      <c r="N77" s="8"/>
      <c r="O77" s="8"/>
      <c r="Q77" s="8"/>
    </row>
    <row r="78" spans="2:17" s="6" customFormat="1" ht="22.5" customHeight="1">
      <c r="B78" s="16"/>
      <c r="C78" s="8"/>
      <c r="E78" s="8"/>
      <c r="F78" s="8"/>
      <c r="G78" s="8"/>
      <c r="H78" s="8"/>
      <c r="I78" s="8"/>
      <c r="K78" s="8"/>
      <c r="L78" s="8"/>
      <c r="N78" s="8"/>
      <c r="O78" s="8"/>
      <c r="Q78" s="8"/>
    </row>
    <row r="79" spans="2:17" s="6" customFormat="1" ht="37.5" customHeight="1">
      <c r="B79" s="16"/>
      <c r="C79" s="8"/>
      <c r="E79" s="8"/>
      <c r="F79" s="8"/>
      <c r="G79" s="8"/>
      <c r="H79" s="8"/>
      <c r="I79" s="8"/>
      <c r="K79" s="8"/>
      <c r="L79" s="8"/>
      <c r="N79" s="8"/>
      <c r="O79" s="8"/>
      <c r="Q79" s="8"/>
    </row>
    <row r="80" spans="2:17" s="6" customFormat="1" ht="22.5" customHeight="1">
      <c r="B80" s="24"/>
      <c r="C80" s="8"/>
      <c r="E80" s="8"/>
      <c r="F80" s="8"/>
      <c r="G80" s="8"/>
      <c r="H80" s="8"/>
      <c r="I80" s="8"/>
      <c r="K80" s="8"/>
      <c r="L80" s="8"/>
      <c r="N80" s="8"/>
      <c r="O80" s="8"/>
      <c r="Q80" s="8"/>
    </row>
    <row r="81" spans="2:17" s="6" customFormat="1" ht="22.5" customHeight="1">
      <c r="B81" s="15"/>
      <c r="C81" s="8"/>
      <c r="E81" s="8"/>
      <c r="F81" s="8"/>
      <c r="G81" s="8"/>
      <c r="H81" s="8"/>
      <c r="I81" s="8"/>
      <c r="K81" s="8"/>
      <c r="L81" s="8"/>
      <c r="N81" s="8"/>
      <c r="O81" s="8"/>
      <c r="Q81" s="8"/>
    </row>
    <row r="82" spans="2:17" s="6" customFormat="1" ht="22.5" customHeight="1">
      <c r="B82" s="15"/>
      <c r="C82" s="8"/>
      <c r="E82" s="8"/>
      <c r="F82" s="8"/>
      <c r="G82" s="8"/>
      <c r="H82" s="8"/>
      <c r="I82" s="8"/>
      <c r="K82" s="8"/>
      <c r="L82" s="8"/>
      <c r="N82" s="8"/>
      <c r="O82" s="8"/>
      <c r="Q82" s="8"/>
    </row>
    <row r="83" spans="2:17" s="6" customFormat="1" ht="22.5" customHeight="1">
      <c r="B83" s="15"/>
      <c r="C83" s="8"/>
      <c r="E83" s="8"/>
      <c r="F83" s="8"/>
      <c r="G83" s="8"/>
      <c r="H83" s="8"/>
      <c r="I83" s="8"/>
      <c r="K83" s="8"/>
      <c r="L83" s="8"/>
      <c r="N83" s="8"/>
      <c r="O83" s="8"/>
      <c r="Q83" s="8"/>
    </row>
    <row r="84" spans="2:17" s="6" customFormat="1" ht="22.5" customHeight="1">
      <c r="B84" s="15"/>
      <c r="C84" s="8"/>
      <c r="E84" s="8"/>
      <c r="F84" s="8"/>
      <c r="G84" s="8"/>
      <c r="H84" s="8"/>
      <c r="I84" s="8"/>
      <c r="K84" s="8"/>
      <c r="L84" s="8"/>
      <c r="N84" s="8"/>
      <c r="O84" s="8"/>
      <c r="Q84" s="8"/>
    </row>
    <row r="85" spans="2:17" s="6" customFormat="1" ht="39" customHeight="1">
      <c r="B85" s="15"/>
      <c r="C85" s="8"/>
      <c r="E85" s="8"/>
      <c r="F85" s="8"/>
      <c r="G85" s="8"/>
      <c r="H85" s="8"/>
      <c r="I85" s="8"/>
      <c r="K85" s="8"/>
      <c r="L85" s="8"/>
      <c r="N85" s="8"/>
      <c r="O85" s="8"/>
      <c r="Q85" s="8"/>
    </row>
    <row r="86" spans="2:17" s="6" customFormat="1" ht="22.5" customHeight="1">
      <c r="B86" s="15"/>
      <c r="C86" s="8"/>
      <c r="E86" s="8"/>
      <c r="F86" s="8"/>
      <c r="G86" s="8"/>
      <c r="H86" s="8"/>
      <c r="I86" s="8"/>
      <c r="K86" s="8"/>
      <c r="L86" s="8"/>
      <c r="N86" s="8"/>
      <c r="O86" s="8"/>
      <c r="Q86" s="8"/>
    </row>
    <row r="87" spans="2:17" s="6" customFormat="1" ht="22.5" customHeight="1">
      <c r="B87" s="15"/>
      <c r="C87" s="8"/>
      <c r="E87" s="8"/>
      <c r="F87" s="8"/>
      <c r="G87" s="8"/>
      <c r="H87" s="8"/>
      <c r="I87" s="8"/>
      <c r="K87" s="8"/>
      <c r="L87" s="8"/>
      <c r="N87" s="8"/>
      <c r="O87" s="8"/>
      <c r="Q87" s="8"/>
    </row>
    <row r="88" spans="2:14" s="6" customFormat="1" ht="22.5" customHeight="1">
      <c r="B88" s="15"/>
      <c r="C88" s="8"/>
      <c r="E88" s="8"/>
      <c r="F88" s="8"/>
      <c r="G88" s="8"/>
      <c r="H88" s="8"/>
      <c r="I88" s="8"/>
      <c r="K88" s="8"/>
      <c r="L88" s="8"/>
      <c r="M88" s="8"/>
      <c r="N88" s="8"/>
    </row>
    <row r="89" spans="2:14" s="6" customFormat="1" ht="22.5" customHeight="1">
      <c r="B89" s="16"/>
      <c r="C89" s="8"/>
      <c r="E89" s="8"/>
      <c r="F89" s="8"/>
      <c r="G89" s="8"/>
      <c r="H89" s="8"/>
      <c r="I89" s="8"/>
      <c r="K89" s="8"/>
      <c r="L89" s="8"/>
      <c r="M89" s="8"/>
      <c r="N89" s="8"/>
    </row>
    <row r="90" spans="2:14" s="6" customFormat="1" ht="12.75" customHeight="1">
      <c r="B90" s="17"/>
      <c r="C90" s="18"/>
      <c r="D90" s="19"/>
      <c r="E90" s="20"/>
      <c r="F90" s="18"/>
      <c r="G90" s="18"/>
      <c r="H90" s="18"/>
      <c r="I90" s="18"/>
      <c r="J90" s="19"/>
      <c r="K90" s="21"/>
      <c r="L90" s="21"/>
      <c r="M90" s="21"/>
      <c r="N90" s="20"/>
    </row>
    <row r="91" spans="2:3" s="6" customFormat="1" ht="15">
      <c r="B91" s="5"/>
      <c r="C91" s="8"/>
    </row>
    <row r="92" spans="2:9" s="6" customFormat="1" ht="14.25" customHeight="1">
      <c r="B92" s="4"/>
      <c r="C92" s="8"/>
      <c r="E92" s="8"/>
      <c r="F92" s="8"/>
      <c r="G92" s="8"/>
      <c r="H92" s="8"/>
      <c r="I92" s="8"/>
    </row>
    <row r="93" spans="2:12" s="11" customFormat="1" ht="15.75">
      <c r="B93" s="12"/>
      <c r="C93" s="13"/>
      <c r="L93" s="14"/>
    </row>
    <row r="94" spans="3:9" s="6" customFormat="1" ht="12.75">
      <c r="C94" s="8"/>
      <c r="E94" s="8"/>
      <c r="F94" s="8"/>
      <c r="G94" s="8"/>
      <c r="H94" s="8"/>
      <c r="I94" s="8"/>
    </row>
    <row r="95" spans="3:9" s="6" customFormat="1" ht="12.75">
      <c r="C95" s="8"/>
      <c r="E95" s="8"/>
      <c r="F95" s="8"/>
      <c r="G95" s="8"/>
      <c r="H95" s="8"/>
      <c r="I95" s="8"/>
    </row>
    <row r="96" spans="3:9" s="6" customFormat="1" ht="12.75">
      <c r="C96" s="8"/>
      <c r="E96" s="8"/>
      <c r="F96" s="8"/>
      <c r="G96" s="8"/>
      <c r="H96" s="8"/>
      <c r="I96" s="8"/>
    </row>
    <row r="97" spans="2:3" s="6" customFormat="1" ht="15">
      <c r="B97" s="2"/>
      <c r="C97" s="8"/>
    </row>
    <row r="98" spans="2:3" s="6" customFormat="1" ht="27.75" customHeight="1">
      <c r="B98" s="3"/>
      <c r="C98" s="8"/>
    </row>
    <row r="99" spans="2:3" s="6" customFormat="1" ht="27.75" customHeight="1">
      <c r="B99" s="3"/>
      <c r="C99" s="8"/>
    </row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pans="12:14" s="1" customFormat="1" ht="12.75">
      <c r="L108" s="6"/>
      <c r="M108" s="6"/>
      <c r="N108" s="6"/>
    </row>
    <row r="109" spans="12:14" s="1" customFormat="1" ht="12.75">
      <c r="L109" s="6"/>
      <c r="M109" s="6"/>
      <c r="N109" s="6"/>
    </row>
    <row r="110" spans="12:14" s="1" customFormat="1" ht="12.75">
      <c r="L110" s="6"/>
      <c r="M110" s="6"/>
      <c r="N110" s="6"/>
    </row>
    <row r="111" spans="12:14" s="1" customFormat="1" ht="12.75">
      <c r="L111" s="6"/>
      <c r="M111" s="6"/>
      <c r="N111" s="6"/>
    </row>
    <row r="112" s="1" customFormat="1" ht="12.75">
      <c r="L112" s="6"/>
    </row>
    <row r="113" s="1" customFormat="1" ht="12.75">
      <c r="L113" s="6"/>
    </row>
    <row r="114" s="1" customFormat="1" ht="12.75">
      <c r="L114" s="6"/>
    </row>
    <row r="115" s="1" customFormat="1" ht="12.75">
      <c r="L115" s="6"/>
    </row>
    <row r="116" s="1" customFormat="1" ht="12.75">
      <c r="L116" s="6"/>
    </row>
    <row r="117" s="1" customFormat="1" ht="12.75">
      <c r="L117" s="6"/>
    </row>
    <row r="118" s="1" customFormat="1" ht="12.75">
      <c r="L118" s="6"/>
    </row>
    <row r="119" s="1" customFormat="1" ht="12.75">
      <c r="L119" s="6"/>
    </row>
    <row r="120" s="1" customFormat="1" ht="12.75">
      <c r="L120" s="6"/>
    </row>
    <row r="121" s="1" customFormat="1" ht="12.75">
      <c r="L121" s="6"/>
    </row>
    <row r="122" s="1" customFormat="1" ht="12.75">
      <c r="L122" s="6"/>
    </row>
    <row r="123" s="1" customFormat="1" ht="12.75">
      <c r="L123" s="6"/>
    </row>
    <row r="124" s="1" customFormat="1" ht="12.75">
      <c r="L124" s="6"/>
    </row>
    <row r="125" s="1" customFormat="1" ht="12.75">
      <c r="L125" s="6"/>
    </row>
    <row r="126" s="1" customFormat="1" ht="12.75">
      <c r="L126" s="6"/>
    </row>
    <row r="127" s="1" customFormat="1" ht="12.75">
      <c r="L127" s="6"/>
    </row>
    <row r="128" s="1" customFormat="1" ht="12.75">
      <c r="L128" s="6"/>
    </row>
    <row r="129" s="1" customFormat="1" ht="12.75">
      <c r="L129" s="6"/>
    </row>
    <row r="130" s="1" customFormat="1" ht="12.75">
      <c r="L130" s="6"/>
    </row>
    <row r="131" s="1" customFormat="1" ht="12.75">
      <c r="L131" s="6"/>
    </row>
    <row r="132" s="1" customFormat="1" ht="12.75">
      <c r="L132" s="6"/>
    </row>
    <row r="133" s="1" customFormat="1" ht="12.75">
      <c r="L133" s="6"/>
    </row>
    <row r="134" s="1" customFormat="1" ht="12.75">
      <c r="L134" s="6"/>
    </row>
    <row r="135" s="1" customFormat="1" ht="12.75">
      <c r="L135" s="6"/>
    </row>
    <row r="136" s="1" customFormat="1" ht="12.75">
      <c r="L136" s="6"/>
    </row>
    <row r="137" s="1" customFormat="1" ht="12.75">
      <c r="L137" s="6"/>
    </row>
    <row r="138" s="1" customFormat="1" ht="12.75">
      <c r="L138" s="6"/>
    </row>
    <row r="139" s="1" customFormat="1" ht="12.75">
      <c r="L139" s="6"/>
    </row>
    <row r="140" s="1" customFormat="1" ht="12.75">
      <c r="L140" s="6"/>
    </row>
    <row r="141" s="1" customFormat="1" ht="12.75">
      <c r="L141" s="6"/>
    </row>
    <row r="142" s="1" customFormat="1" ht="12.75">
      <c r="L142" s="6"/>
    </row>
    <row r="143" s="1" customFormat="1" ht="12.75">
      <c r="L143" s="6"/>
    </row>
    <row r="144" s="1" customFormat="1" ht="12.75">
      <c r="L144" s="6"/>
    </row>
    <row r="145" s="1" customFormat="1" ht="12.75">
      <c r="L145" s="6"/>
    </row>
    <row r="146" s="1" customFormat="1" ht="12.75">
      <c r="L146" s="6"/>
    </row>
    <row r="147" s="1" customFormat="1" ht="12.75">
      <c r="L147" s="6"/>
    </row>
    <row r="148" s="1" customFormat="1" ht="12.75">
      <c r="L148" s="6"/>
    </row>
    <row r="149" s="1" customFormat="1" ht="12.75">
      <c r="L149" s="6"/>
    </row>
    <row r="150" s="1" customFormat="1" ht="12.75">
      <c r="L150" s="6"/>
    </row>
    <row r="151" s="1" customFormat="1" ht="12.75">
      <c r="L151" s="6"/>
    </row>
    <row r="152" s="1" customFormat="1" ht="12.75">
      <c r="L152" s="6"/>
    </row>
    <row r="153" s="1" customFormat="1" ht="12.75">
      <c r="L153" s="6"/>
    </row>
    <row r="154" s="1" customFormat="1" ht="12.75">
      <c r="L154" s="6"/>
    </row>
    <row r="155" s="1" customFormat="1" ht="12.75">
      <c r="L155" s="6"/>
    </row>
    <row r="156" s="1" customFormat="1" ht="12.75">
      <c r="L156" s="6"/>
    </row>
    <row r="157" s="1" customFormat="1" ht="12.75">
      <c r="L157" s="6"/>
    </row>
    <row r="158" s="1" customFormat="1" ht="12.75">
      <c r="L158" s="6"/>
    </row>
    <row r="159" ht="12.75">
      <c r="L159" s="22"/>
    </row>
    <row r="160" ht="12.75">
      <c r="L160" s="22"/>
    </row>
    <row r="161" ht="12.75">
      <c r="L161" s="22"/>
    </row>
    <row r="162" ht="12.75">
      <c r="L162" s="22"/>
    </row>
    <row r="163" ht="12.75">
      <c r="L163" s="22"/>
    </row>
    <row r="164" ht="12.75">
      <c r="L164" s="22"/>
    </row>
    <row r="165" ht="12.75">
      <c r="L165" s="22"/>
    </row>
    <row r="166" ht="12.75">
      <c r="L166" s="22"/>
    </row>
    <row r="167" ht="12.75">
      <c r="L167" s="22"/>
    </row>
    <row r="168" ht="12.75">
      <c r="L168" s="22"/>
    </row>
    <row r="169" ht="12.75">
      <c r="L169" s="22"/>
    </row>
    <row r="170" ht="12.75">
      <c r="L170" s="22"/>
    </row>
    <row r="171" ht="12.75">
      <c r="L171" s="22"/>
    </row>
    <row r="172" ht="12.75">
      <c r="L172" s="22"/>
    </row>
    <row r="173" ht="12.75">
      <c r="L173" s="22"/>
    </row>
    <row r="174" ht="12.75">
      <c r="L174" s="22"/>
    </row>
    <row r="175" ht="12.75">
      <c r="L175" s="22"/>
    </row>
    <row r="176" ht="12.75">
      <c r="L176" s="22"/>
    </row>
    <row r="177" ht="12.75">
      <c r="L177" s="22"/>
    </row>
    <row r="178" ht="12.75">
      <c r="L178" s="22"/>
    </row>
    <row r="179" ht="12.75">
      <c r="L179" s="22"/>
    </row>
    <row r="180" ht="12.75">
      <c r="L180" s="22"/>
    </row>
    <row r="181" ht="12.75">
      <c r="L181" s="22"/>
    </row>
    <row r="182" ht="12.75">
      <c r="L182" s="22"/>
    </row>
    <row r="183" ht="12.75">
      <c r="L183" s="22"/>
    </row>
    <row r="184" ht="12.75">
      <c r="L184" s="22"/>
    </row>
    <row r="185" ht="12.75">
      <c r="L185" s="22"/>
    </row>
    <row r="186" ht="12.75">
      <c r="L186" s="22"/>
    </row>
    <row r="187" ht="12.75">
      <c r="L187" s="22"/>
    </row>
    <row r="188" ht="12.75">
      <c r="L188" s="22"/>
    </row>
    <row r="189" ht="12.75">
      <c r="L189" s="22"/>
    </row>
    <row r="190" ht="12.75">
      <c r="L190" s="22"/>
    </row>
    <row r="191" ht="12.75">
      <c r="L191" s="22"/>
    </row>
    <row r="192" ht="12.75">
      <c r="L192" s="22"/>
    </row>
    <row r="193" ht="12.75">
      <c r="L193" s="22"/>
    </row>
    <row r="194" ht="12.75">
      <c r="L194" s="22"/>
    </row>
    <row r="195" ht="12.75">
      <c r="L195" s="22"/>
    </row>
    <row r="196" ht="12.75">
      <c r="L196" s="22"/>
    </row>
    <row r="197" ht="12.75">
      <c r="L197" s="22"/>
    </row>
    <row r="198" ht="12.75">
      <c r="L198" s="22"/>
    </row>
    <row r="199" ht="12.75">
      <c r="L199" s="22"/>
    </row>
    <row r="200" ht="12.75">
      <c r="L200" s="22"/>
    </row>
    <row r="201" ht="12.75">
      <c r="L201" s="22"/>
    </row>
    <row r="202" ht="12.75">
      <c r="L202" s="22"/>
    </row>
    <row r="203" ht="12.75">
      <c r="L203" s="22"/>
    </row>
    <row r="204" ht="12.75">
      <c r="L204" s="22"/>
    </row>
    <row r="205" ht="12.75">
      <c r="L205" s="22"/>
    </row>
    <row r="206" ht="12.75">
      <c r="L206" s="22"/>
    </row>
    <row r="207" ht="12.75">
      <c r="L207" s="22"/>
    </row>
    <row r="208" ht="12.75">
      <c r="L208" s="22"/>
    </row>
    <row r="209" ht="12.75">
      <c r="L209" s="22"/>
    </row>
    <row r="210" ht="12.75">
      <c r="L210" s="22"/>
    </row>
    <row r="211" ht="12.75">
      <c r="L211" s="22"/>
    </row>
    <row r="212" ht="12.75">
      <c r="L212" s="22"/>
    </row>
    <row r="213" ht="12.75">
      <c r="L213" s="22"/>
    </row>
    <row r="214" ht="12.75">
      <c r="L214" s="22"/>
    </row>
    <row r="215" ht="12.75">
      <c r="L215" s="22"/>
    </row>
    <row r="216" ht="12.75">
      <c r="L216" s="22"/>
    </row>
    <row r="217" ht="12.75">
      <c r="L217" s="22"/>
    </row>
    <row r="218" ht="12.75">
      <c r="L218" s="22"/>
    </row>
    <row r="219" ht="12.75">
      <c r="L219" s="22"/>
    </row>
    <row r="220" ht="12.75">
      <c r="L220" s="22"/>
    </row>
    <row r="221" ht="12.75">
      <c r="L221" s="22"/>
    </row>
    <row r="222" ht="12.75">
      <c r="L222" s="22"/>
    </row>
    <row r="223" ht="12.75">
      <c r="L223" s="22"/>
    </row>
    <row r="224" ht="12.75">
      <c r="L224" s="22"/>
    </row>
    <row r="225" ht="12.75">
      <c r="L225" s="22"/>
    </row>
    <row r="226" ht="12.75">
      <c r="L226" s="22"/>
    </row>
    <row r="227" ht="12.75">
      <c r="L227" s="22"/>
    </row>
    <row r="228" ht="12.75">
      <c r="L228" s="22"/>
    </row>
    <row r="229" ht="12.75">
      <c r="L229" s="22"/>
    </row>
    <row r="230" ht="12.75">
      <c r="L230" s="22"/>
    </row>
    <row r="231" ht="12.75">
      <c r="L231" s="22"/>
    </row>
    <row r="232" ht="12.75">
      <c r="L232" s="22"/>
    </row>
    <row r="233" ht="12.75">
      <c r="L233" s="22"/>
    </row>
    <row r="234" ht="12.75">
      <c r="L234" s="22"/>
    </row>
    <row r="235" ht="12.75">
      <c r="L235" s="22"/>
    </row>
    <row r="236" ht="12.75">
      <c r="L236" s="22"/>
    </row>
    <row r="237" ht="12.75">
      <c r="L237" s="22"/>
    </row>
    <row r="238" ht="12.75">
      <c r="L238" s="22"/>
    </row>
    <row r="239" ht="12.75">
      <c r="L239" s="22"/>
    </row>
    <row r="240" ht="12.75">
      <c r="L240" s="22"/>
    </row>
    <row r="241" ht="12.75">
      <c r="L241" s="22"/>
    </row>
    <row r="242" ht="12.75">
      <c r="L242" s="22"/>
    </row>
    <row r="243" ht="12.75">
      <c r="L243" s="22"/>
    </row>
    <row r="244" ht="12.75">
      <c r="L244" s="22"/>
    </row>
    <row r="245" ht="12.75">
      <c r="L245" s="22"/>
    </row>
    <row r="246" ht="12.75">
      <c r="L246" s="22"/>
    </row>
    <row r="247" ht="12.75">
      <c r="L247" s="22"/>
    </row>
    <row r="248" ht="12.75">
      <c r="L248" s="22"/>
    </row>
    <row r="249" ht="12.75">
      <c r="L249" s="22"/>
    </row>
    <row r="250" ht="12.75">
      <c r="L250" s="22"/>
    </row>
    <row r="251" ht="12.75">
      <c r="L251" s="22"/>
    </row>
    <row r="252" ht="12.75">
      <c r="L252" s="22"/>
    </row>
    <row r="253" ht="12.75">
      <c r="L253" s="22"/>
    </row>
    <row r="254" ht="12.75">
      <c r="L254" s="22"/>
    </row>
    <row r="255" ht="12.75">
      <c r="L255" s="22"/>
    </row>
    <row r="256" ht="12.75">
      <c r="L256" s="22"/>
    </row>
    <row r="257" ht="12.75">
      <c r="L257" s="22"/>
    </row>
    <row r="258" ht="12.75">
      <c r="L258" s="22"/>
    </row>
    <row r="259" ht="12.75">
      <c r="L259" s="22"/>
    </row>
    <row r="260" ht="12.75">
      <c r="L260" s="22"/>
    </row>
    <row r="261" ht="12.75">
      <c r="L261" s="22"/>
    </row>
    <row r="262" ht="12.75">
      <c r="L262" s="22"/>
    </row>
    <row r="263" ht="12.75">
      <c r="L263" s="22"/>
    </row>
    <row r="264" ht="12.75">
      <c r="L264" s="22"/>
    </row>
    <row r="265" ht="12.75">
      <c r="L265" s="22"/>
    </row>
    <row r="266" ht="12.75">
      <c r="L266" s="22"/>
    </row>
    <row r="267" ht="12.75">
      <c r="L267" s="22"/>
    </row>
    <row r="268" ht="12.75">
      <c r="L268" s="22"/>
    </row>
    <row r="269" ht="12.75">
      <c r="L269" s="22"/>
    </row>
    <row r="270" ht="12.75">
      <c r="L270" s="22"/>
    </row>
    <row r="271" ht="12.75">
      <c r="L271" s="22"/>
    </row>
    <row r="272" ht="12.75">
      <c r="L272" s="22"/>
    </row>
    <row r="273" ht="12.75">
      <c r="L273" s="22"/>
    </row>
    <row r="274" ht="12.75">
      <c r="L274" s="22"/>
    </row>
    <row r="275" ht="12.75">
      <c r="L275" s="22"/>
    </row>
    <row r="276" ht="12.75">
      <c r="L276" s="22"/>
    </row>
    <row r="277" ht="12.75">
      <c r="L277" s="22"/>
    </row>
    <row r="278" ht="12.75">
      <c r="L278" s="22"/>
    </row>
    <row r="279" ht="12.75">
      <c r="L279" s="22"/>
    </row>
    <row r="280" ht="12.75">
      <c r="L280" s="22"/>
    </row>
    <row r="281" ht="12.75">
      <c r="L281" s="22"/>
    </row>
    <row r="282" ht="12.75">
      <c r="L282" s="22"/>
    </row>
    <row r="283" ht="12.75">
      <c r="L283" s="22"/>
    </row>
    <row r="284" ht="12.75">
      <c r="L284" s="22"/>
    </row>
    <row r="285" ht="12.75">
      <c r="L285" s="22"/>
    </row>
    <row r="286" ht="12.75">
      <c r="L286" s="22"/>
    </row>
    <row r="287" ht="12.75">
      <c r="L287" s="22"/>
    </row>
    <row r="288" ht="12.75">
      <c r="L288" s="22"/>
    </row>
    <row r="289" ht="12.75">
      <c r="L289" s="22"/>
    </row>
    <row r="290" ht="12.75">
      <c r="L290" s="22"/>
    </row>
    <row r="291" ht="12.75">
      <c r="L291" s="22"/>
    </row>
    <row r="292" ht="12.75">
      <c r="L292" s="22"/>
    </row>
    <row r="293" ht="12.75">
      <c r="L293" s="22"/>
    </row>
    <row r="294" ht="12.75">
      <c r="L294" s="22"/>
    </row>
    <row r="295" ht="12.75">
      <c r="L295" s="22"/>
    </row>
    <row r="296" ht="12.75">
      <c r="L296" s="22"/>
    </row>
    <row r="297" ht="12.75">
      <c r="L297" s="22"/>
    </row>
    <row r="298" ht="12.75">
      <c r="L298" s="22"/>
    </row>
    <row r="299" ht="12.75">
      <c r="L299" s="22"/>
    </row>
    <row r="300" ht="12.75">
      <c r="L300" s="22"/>
    </row>
    <row r="301" ht="12.75">
      <c r="L301" s="22"/>
    </row>
    <row r="302" ht="12.75">
      <c r="L302" s="22"/>
    </row>
    <row r="303" ht="12.75">
      <c r="L303" s="22"/>
    </row>
    <row r="304" ht="12.75">
      <c r="L304" s="22"/>
    </row>
    <row r="305" ht="12.75">
      <c r="L305" s="22"/>
    </row>
    <row r="306" ht="12.75">
      <c r="L306" s="22"/>
    </row>
    <row r="307" ht="12.75">
      <c r="L307" s="22"/>
    </row>
    <row r="308" ht="12.75">
      <c r="L308" s="22"/>
    </row>
    <row r="309" ht="12.75">
      <c r="L309" s="22"/>
    </row>
    <row r="310" ht="12.75">
      <c r="L310" s="22"/>
    </row>
    <row r="311" ht="12.75">
      <c r="L311" s="22"/>
    </row>
    <row r="312" ht="12.75">
      <c r="L312" s="22"/>
    </row>
    <row r="313" ht="12.75">
      <c r="L313" s="22"/>
    </row>
    <row r="314" ht="12.75">
      <c r="L314" s="22"/>
    </row>
    <row r="315" ht="12.75">
      <c r="L315" s="22"/>
    </row>
    <row r="316" ht="12.75">
      <c r="L316" s="22"/>
    </row>
    <row r="317" ht="12.75">
      <c r="L317" s="22"/>
    </row>
    <row r="318" ht="12.75">
      <c r="L318" s="22"/>
    </row>
    <row r="319" ht="12.75">
      <c r="L319" s="22"/>
    </row>
    <row r="320" ht="12.75">
      <c r="L320" s="22"/>
    </row>
    <row r="321" ht="12.75">
      <c r="L321" s="22"/>
    </row>
    <row r="322" ht="12.75">
      <c r="L322" s="22"/>
    </row>
    <row r="323" ht="12.75">
      <c r="L323" s="22"/>
    </row>
    <row r="324" ht="12.75">
      <c r="L324" s="22"/>
    </row>
    <row r="325" ht="12.75">
      <c r="L325" s="22"/>
    </row>
    <row r="326" ht="12.75">
      <c r="L326" s="22"/>
    </row>
    <row r="327" ht="12.75">
      <c r="L327" s="22"/>
    </row>
    <row r="328" ht="12.75">
      <c r="L328" s="22"/>
    </row>
    <row r="329" ht="12.75">
      <c r="L329" s="22"/>
    </row>
    <row r="330" ht="12.75">
      <c r="L330" s="22"/>
    </row>
    <row r="331" ht="12.75">
      <c r="L331" s="22"/>
    </row>
    <row r="332" ht="12.75">
      <c r="L332" s="22"/>
    </row>
    <row r="333" ht="12.75">
      <c r="L333" s="22"/>
    </row>
    <row r="334" ht="12.75">
      <c r="L334" s="22"/>
    </row>
    <row r="335" ht="12.75">
      <c r="L335" s="22"/>
    </row>
    <row r="336" ht="12.75">
      <c r="L336" s="22"/>
    </row>
    <row r="337" ht="12.75">
      <c r="L337" s="22"/>
    </row>
    <row r="338" ht="12.75">
      <c r="L338" s="22"/>
    </row>
    <row r="339" ht="12.75">
      <c r="L339" s="22"/>
    </row>
    <row r="340" ht="12.75">
      <c r="L340" s="22"/>
    </row>
    <row r="341" ht="12.75">
      <c r="L341" s="22"/>
    </row>
    <row r="342" ht="12.75">
      <c r="L342" s="22"/>
    </row>
    <row r="343" ht="12.75">
      <c r="L343" s="22"/>
    </row>
    <row r="344" ht="12.75">
      <c r="L344" s="22"/>
    </row>
    <row r="345" ht="12.75">
      <c r="L345" s="22"/>
    </row>
    <row r="346" ht="12.75">
      <c r="L346" s="22"/>
    </row>
    <row r="347" ht="12.75">
      <c r="L347" s="22"/>
    </row>
    <row r="348" ht="12.75">
      <c r="L348" s="22"/>
    </row>
    <row r="349" ht="12.75">
      <c r="L349" s="22"/>
    </row>
    <row r="350" ht="12.75">
      <c r="L350" s="22"/>
    </row>
    <row r="351" ht="12.75">
      <c r="L351" s="22"/>
    </row>
    <row r="352" ht="12.75">
      <c r="L352" s="22"/>
    </row>
    <row r="353" ht="12.75">
      <c r="L353" s="22"/>
    </row>
    <row r="354" ht="12.75">
      <c r="L354" s="22"/>
    </row>
    <row r="355" ht="12.75">
      <c r="L355" s="22"/>
    </row>
    <row r="356" ht="12.75">
      <c r="L356" s="22"/>
    </row>
    <row r="357" ht="12.75">
      <c r="L357" s="22"/>
    </row>
    <row r="358" ht="12.75">
      <c r="L358" s="22"/>
    </row>
    <row r="359" ht="12.75">
      <c r="L359" s="22"/>
    </row>
    <row r="360" ht="12.75">
      <c r="L360" s="22"/>
    </row>
    <row r="361" ht="12.75">
      <c r="L361" s="22"/>
    </row>
    <row r="362" ht="12.75">
      <c r="L362" s="22"/>
    </row>
    <row r="363" ht="12.75">
      <c r="L363" s="22"/>
    </row>
    <row r="364" ht="12.75">
      <c r="L364" s="22"/>
    </row>
    <row r="365" ht="12.75">
      <c r="L365" s="22"/>
    </row>
    <row r="366" ht="12.75">
      <c r="L366" s="22"/>
    </row>
    <row r="367" ht="12.75">
      <c r="L367" s="22"/>
    </row>
    <row r="368" ht="12.75">
      <c r="L368" s="22"/>
    </row>
    <row r="369" ht="12.75">
      <c r="L369" s="22"/>
    </row>
    <row r="370" ht="12.75">
      <c r="L370" s="22"/>
    </row>
    <row r="371" ht="12.75">
      <c r="L371" s="22"/>
    </row>
    <row r="372" ht="12.75">
      <c r="L372" s="22"/>
    </row>
    <row r="373" ht="12.75">
      <c r="L373" s="22"/>
    </row>
    <row r="374" ht="12.75">
      <c r="L374" s="22"/>
    </row>
    <row r="375" ht="12.75">
      <c r="L375" s="22"/>
    </row>
    <row r="376" ht="12.75">
      <c r="L376" s="22"/>
    </row>
    <row r="377" ht="12.75">
      <c r="L377" s="22"/>
    </row>
    <row r="378" ht="12.75">
      <c r="L378" s="22"/>
    </row>
    <row r="379" ht="12.75">
      <c r="L379" s="22"/>
    </row>
    <row r="380" ht="12.75">
      <c r="L380" s="22"/>
    </row>
    <row r="381" ht="12.75">
      <c r="L381" s="22"/>
    </row>
    <row r="382" ht="12.75">
      <c r="L382" s="22"/>
    </row>
    <row r="383" ht="12.75">
      <c r="L383" s="22"/>
    </row>
    <row r="384" ht="12.75">
      <c r="L384" s="22"/>
    </row>
    <row r="385" ht="12.75">
      <c r="L385" s="22"/>
    </row>
    <row r="386" ht="12.75">
      <c r="L386" s="22"/>
    </row>
    <row r="387" ht="12.75">
      <c r="L387" s="22"/>
    </row>
    <row r="388" ht="12.75">
      <c r="L388" s="22"/>
    </row>
    <row r="389" ht="12.75">
      <c r="L389" s="22"/>
    </row>
    <row r="390" ht="12.75">
      <c r="L390" s="22"/>
    </row>
    <row r="391" ht="12.75">
      <c r="L391" s="22"/>
    </row>
    <row r="392" ht="12.75">
      <c r="L392" s="22"/>
    </row>
    <row r="393" ht="12.75">
      <c r="L393" s="22"/>
    </row>
    <row r="394" ht="12.75">
      <c r="L394" s="22"/>
    </row>
    <row r="395" ht="12.75">
      <c r="L395" s="22"/>
    </row>
    <row r="396" ht="12.75">
      <c r="L396" s="22"/>
    </row>
    <row r="397" ht="12.75">
      <c r="L397" s="22"/>
    </row>
    <row r="398" ht="12.75">
      <c r="L398" s="22"/>
    </row>
    <row r="399" ht="12.75">
      <c r="L399" s="22"/>
    </row>
    <row r="400" ht="12.75">
      <c r="L400" s="22"/>
    </row>
    <row r="401" ht="12.75">
      <c r="L401" s="22"/>
    </row>
    <row r="402" ht="12.75">
      <c r="L402" s="22"/>
    </row>
    <row r="403" ht="12.75">
      <c r="L403" s="22"/>
    </row>
    <row r="404" ht="12.75">
      <c r="L404" s="22"/>
    </row>
    <row r="405" ht="12.75">
      <c r="L405" s="22"/>
    </row>
    <row r="406" ht="12.75">
      <c r="L406" s="22"/>
    </row>
    <row r="407" ht="12.75">
      <c r="L407" s="22"/>
    </row>
    <row r="408" ht="12.75">
      <c r="L408" s="22"/>
    </row>
    <row r="409" ht="12.75">
      <c r="L409" s="22"/>
    </row>
    <row r="410" ht="12.75">
      <c r="L410" s="22"/>
    </row>
    <row r="411" ht="12.75">
      <c r="L411" s="22"/>
    </row>
    <row r="412" ht="12.75">
      <c r="L412" s="22"/>
    </row>
    <row r="413" ht="12.75">
      <c r="L413" s="22"/>
    </row>
    <row r="414" ht="12.75">
      <c r="L414" s="22"/>
    </row>
    <row r="415" ht="12.75">
      <c r="L415" s="22"/>
    </row>
    <row r="416" ht="12.75">
      <c r="L416" s="22"/>
    </row>
    <row r="417" ht="12.75">
      <c r="L417" s="22"/>
    </row>
    <row r="418" ht="12.75">
      <c r="L418" s="22"/>
    </row>
    <row r="419" ht="12.75">
      <c r="L419" s="22"/>
    </row>
    <row r="420" ht="12.75">
      <c r="L420" s="22"/>
    </row>
    <row r="421" ht="12.75">
      <c r="L421" s="22"/>
    </row>
    <row r="422" ht="12.75">
      <c r="L422" s="22"/>
    </row>
    <row r="423" ht="12.75">
      <c r="L423" s="22"/>
    </row>
  </sheetData>
  <mergeCells count="16">
    <mergeCell ref="B5:Q5"/>
    <mergeCell ref="I7:K7"/>
    <mergeCell ref="L7:N7"/>
    <mergeCell ref="O7:Q7"/>
    <mergeCell ref="A9:A10"/>
    <mergeCell ref="D9:D10"/>
    <mergeCell ref="O9:O10"/>
    <mergeCell ref="J9:K9"/>
    <mergeCell ref="I9:I10"/>
    <mergeCell ref="L9:L10"/>
    <mergeCell ref="M9:N9"/>
    <mergeCell ref="P9:Q9"/>
    <mergeCell ref="E9:F9"/>
    <mergeCell ref="G9:H9"/>
    <mergeCell ref="B7:B10"/>
    <mergeCell ref="C7:C10"/>
  </mergeCells>
  <printOptions/>
  <pageMargins left="0.5905511811023623" right="0.1968503937007874" top="0.1968503937007874" bottom="0.1968503937007874" header="0.1968503937007874" footer="0.1968503937007874"/>
  <pageSetup horizontalDpi="600" verticalDpi="600" orientation="landscape" paperSize="9" scale="70" r:id="rId1"/>
  <rowBreaks count="1" manualBreakCount="1">
    <brk id="66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Воронцова</dc:creator>
  <cp:keywords/>
  <dc:description/>
  <cp:lastModifiedBy>pressa3</cp:lastModifiedBy>
  <cp:lastPrinted>2007-08-29T13:43:40Z</cp:lastPrinted>
  <dcterms:created xsi:type="dcterms:W3CDTF">2004-10-19T10:55:20Z</dcterms:created>
  <dcterms:modified xsi:type="dcterms:W3CDTF">2007-11-28T14:52:01Z</dcterms:modified>
  <cp:category/>
  <cp:version/>
  <cp:contentType/>
  <cp:contentStatus/>
</cp:coreProperties>
</file>