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1340" windowHeight="6030" activeTab="0"/>
  </bookViews>
  <sheets>
    <sheet name="Город" sheetId="1" r:id="rId1"/>
    <sheet name="О" sheetId="2" r:id="rId2"/>
    <sheet name="К" sheetId="3" r:id="rId3"/>
  </sheets>
  <definedNames>
    <definedName name="_xlnm.Print_Titles" localSheetId="0">'Город'!$10:$12</definedName>
    <definedName name="_xlnm.Print_Titles" localSheetId="2">'К'!$9:$11</definedName>
    <definedName name="_xlnm.Print_Titles" localSheetId="1">'О'!$10:$12</definedName>
    <definedName name="_xlnm.Print_Area" localSheetId="0">'Город'!$A$1:$L$139</definedName>
    <definedName name="_xlnm.Print_Area" localSheetId="1">'О'!$A$1:$L$68</definedName>
  </definedNames>
  <calcPr fullCalcOnLoad="1"/>
</workbook>
</file>

<file path=xl/sharedStrings.xml><?xml version="1.0" encoding="utf-8"?>
<sst xmlns="http://schemas.openxmlformats.org/spreadsheetml/2006/main" count="333" uniqueCount="253">
  <si>
    <t>Центральна бібліотека для дорослих</t>
  </si>
  <si>
    <t>Центральна бібліотека для дітей</t>
  </si>
  <si>
    <t>Теплоенергія</t>
  </si>
  <si>
    <t>КУ "Заводський районний фізкультурно-спортивний комплекс"</t>
  </si>
  <si>
    <t>Комплексна дитячо-юнацька спортивна школа "Локомотив"</t>
  </si>
  <si>
    <t>Комплексна дитячо-юнацька спортивна школа "Хвиля"</t>
  </si>
  <si>
    <t>СДЮЩОР Ю.Лагутіна</t>
  </si>
  <si>
    <t>Управління з питань фізичної культури, спорту та туризму міської ради (фінансова підтримка спортивних споруд)</t>
  </si>
  <si>
    <t>Запорізька міська дитяча лікарня № 2</t>
  </si>
  <si>
    <t>Загальноосвітня школа І ступеню № 57</t>
  </si>
  <si>
    <t>Дитяча лікарня № 1</t>
  </si>
  <si>
    <t>Стоматполіклініка № 7</t>
  </si>
  <si>
    <t>Запорізький навчально-вихований комплекс № 7 Запорізької міської ради Запорізької області</t>
  </si>
  <si>
    <t xml:space="preserve">Запорізька гімназія № 8 Запорізької міської ради Запорізької області  </t>
  </si>
  <si>
    <t>Запорізька загальноосвітня школа І-ІІІ ступенів № 14 Запорізької міської ради Запорізької області</t>
  </si>
  <si>
    <t>Запорізька загальноосвітня школа І-ІІІ ступенів № 17 Запорізької міської ради Запорізької області</t>
  </si>
  <si>
    <t>Запорізький навчально-виховний комплекс № 23 Запорізької міської ради Запорізької області</t>
  </si>
  <si>
    <t>Запорізька загальноосвітня школа І-ІІІ ступенів № 38 Запорізької міської ради Запорізької області</t>
  </si>
  <si>
    <t>Запорізький навчально-виховний комплекс технічного профілю Запорізької міської ради Запорізької області</t>
  </si>
  <si>
    <t>Запорізька загальноосвітня школа І-ІІІ ступенів № 80 Запорізької міської ради Запорізької області</t>
  </si>
  <si>
    <t>Запорізька загальноосвітня школа І-ІІІ ступенів № 83 Запорізької міської ради Запорізької області</t>
  </si>
  <si>
    <t>Запорізька загальноосвітня школа І-ІІІ ступенів № 84 Запорізької міської ради Запорізької області</t>
  </si>
  <si>
    <t>Запорізький навчально-виховний комплекс № 88 Запорізької міської ради Запорізької області</t>
  </si>
  <si>
    <t>Запорізька загальноосвітня школа І-ІІІ ступенів № 90 Запорізької міської ради Запорізької області</t>
  </si>
  <si>
    <t>Запорізька загальноосвітня школа І-ІІІ ступенів № 97 Запорізької міської ради Запорізької області</t>
  </si>
  <si>
    <t>Запорізький  навчально-виховний комплекс естетичного профілю № 103 Запорізької міської ради Запорізької області</t>
  </si>
  <si>
    <t>Запорізька гімназія № 107 Запорізької міської ради Запорізької області</t>
  </si>
  <si>
    <t>Запорізький навчально-виховний оздоровчий комплекс № 110 Запорізької міської ради Запорізької області</t>
  </si>
  <si>
    <t>Запорізька гімназія № 6 Запорізької міської ради Запорізької області</t>
  </si>
  <si>
    <t>Додаток 6.1</t>
  </si>
  <si>
    <t>Додаток 6.4.</t>
  </si>
  <si>
    <t>Додаток 6.8.</t>
  </si>
  <si>
    <t>Дошкільний навчальний заклад (ясла-садок) № 18 "Бджілка"</t>
  </si>
  <si>
    <t>Дошкільний навчальний заклад (ясла-садок) № 42 "Сонечко"</t>
  </si>
  <si>
    <t>Управління з питань екології міської ради</t>
  </si>
  <si>
    <t>100203</t>
  </si>
  <si>
    <t>Благоутрій міста</t>
  </si>
  <si>
    <t>КФКВ</t>
  </si>
  <si>
    <t>Загальний фонд</t>
  </si>
  <si>
    <t>Спеціальний фонд</t>
  </si>
  <si>
    <t>гКал</t>
  </si>
  <si>
    <t>кВт/год</t>
  </si>
  <si>
    <t>070000</t>
  </si>
  <si>
    <t>Тверде паливо</t>
  </si>
  <si>
    <t>Назва головного розпорядника коштів</t>
  </si>
  <si>
    <t>куб.м.</t>
  </si>
  <si>
    <t>т.</t>
  </si>
  <si>
    <t>Центр естетичного виховання Хортицького району</t>
  </si>
  <si>
    <t>Міський дитячий ботанічний сад</t>
  </si>
  <si>
    <t>Міський Палац дитячої та юнацької творчості</t>
  </si>
  <si>
    <t>Будинок дитячої та юнацької творчості Заводського району</t>
  </si>
  <si>
    <t>Міська станція юних техніків</t>
  </si>
  <si>
    <t>Запорізький центр козацького військово-патріотичного виховання "Школа джур"</t>
  </si>
  <si>
    <t>Науково-методичний центр</t>
  </si>
  <si>
    <t>Відділ технічного нагляду за станом будівель та споруд</t>
  </si>
  <si>
    <t>Центр дитячої та юнацької творчості  Комунарського району</t>
  </si>
  <si>
    <t>Центр дитячої та юнацької творчості  Жовтневого району</t>
  </si>
  <si>
    <t>Органи місцевого самоврядування</t>
  </si>
  <si>
    <t>Виконавчий комітет міської ради</t>
  </si>
  <si>
    <t>Управління житлового господарства міської ради</t>
  </si>
  <si>
    <t>Управління комунального господарства міської ради</t>
  </si>
  <si>
    <t>Управління охорони здоров"я міської ради</t>
  </si>
  <si>
    <t>Управління з питань фізичної культури, спорту та туризму міської ради</t>
  </si>
  <si>
    <t>Управління у справах приватизації міської ради</t>
  </si>
  <si>
    <t>Управління з питань надзвичайних ситуацій  та цивільного захисту населення  міської ради</t>
  </si>
  <si>
    <t>Фінансове управління міської ради</t>
  </si>
  <si>
    <t>010116</t>
  </si>
  <si>
    <t>Охорона здоров’я</t>
  </si>
  <si>
    <t>Міська служба соціальної допомоги</t>
  </si>
  <si>
    <t>СДЮШОР № 1</t>
  </si>
  <si>
    <t>СДЮШОР № 8</t>
  </si>
  <si>
    <t>ДЮСШ з футболу, волейболу № 11</t>
  </si>
  <si>
    <t>ДЮСШ з баскетболу № 12</t>
  </si>
  <si>
    <t>Управління культури міської ради</t>
  </si>
  <si>
    <t>Бібліотека-філія №3 ім. Лисняка</t>
  </si>
  <si>
    <t>Бібліотека-філія №5ім. Хмельницького</t>
  </si>
  <si>
    <t>Бібліотека-філія №6 ім. Чубаря</t>
  </si>
  <si>
    <t>Бібліотека-філія №7 ім. Франка</t>
  </si>
  <si>
    <t>Бібліотека-філія № 8 ім. Л.Українки</t>
  </si>
  <si>
    <t>Бібліотека-філія №9ім. Рильського</t>
  </si>
  <si>
    <t>Бібліотека-філія №12 ім. Пушкіна</t>
  </si>
  <si>
    <t>Бібліотека-філія №13 ім. Вовчок</t>
  </si>
  <si>
    <t>Бібліотека-філія №15 ім. Сосюри</t>
  </si>
  <si>
    <t>Бібліотека-філія №17 ім. Чехова</t>
  </si>
  <si>
    <t>Бібліотека-філія №20 ім.Шляхова</t>
  </si>
  <si>
    <t>Бібліотека-філія №2ім. Дубініна</t>
  </si>
  <si>
    <t>Бібліотека-філія №5 ім. Кіяшко</t>
  </si>
  <si>
    <t>Бібліотека-філія №6 ім. Гагаріна</t>
  </si>
  <si>
    <t>Бібліотека-філія №7 “Джерело”</t>
  </si>
  <si>
    <t>Бібліотека-філія №8 ім. Космо-дем’янської</t>
  </si>
  <si>
    <t>Бібліотека-філія №11 ім. Гайдара</t>
  </si>
  <si>
    <t>Бібліотека-філія №15 ім. Котика</t>
  </si>
  <si>
    <t>Бібліотека-філія №17 “Еврика”</t>
  </si>
  <si>
    <t>Дитяча музична школа № 1</t>
  </si>
  <si>
    <t>Дитяча музична школа № 2</t>
  </si>
  <si>
    <t>Дитяча музична школа № 3</t>
  </si>
  <si>
    <t>Дитяча музична школа № 4</t>
  </si>
  <si>
    <t>Дитяча музична школа № 5</t>
  </si>
  <si>
    <t>Дитяча музична школа № 6</t>
  </si>
  <si>
    <t>Дитяча музична школа № 7</t>
  </si>
  <si>
    <t>Дитяча музична школа № 8</t>
  </si>
  <si>
    <t>Дитяча художня школа</t>
  </si>
  <si>
    <t>Комунальна установа “Міська клінічна лікарня  екстреної та швидкої медичної допомоги міста Запоріжжя”</t>
  </si>
  <si>
    <t>Комунальна установа “6-а міська клінічна лікарня”</t>
  </si>
  <si>
    <t>Комунальний заклад охорони здоров’я “Студентська поліклініка”</t>
  </si>
  <si>
    <t>Заклад охорони здоров’я “Дитяча міська стоматологічна поліклініка”</t>
  </si>
  <si>
    <t>Бібліотека-філія №2 ім. Маяковського</t>
  </si>
  <si>
    <t>Бібліотека-філія №10 ім. Шевченка</t>
  </si>
  <si>
    <t>Бібліотека-філія №11 ім. Короленка</t>
  </si>
  <si>
    <t>Бібліотека-філія №14 ім. Нєкрасова</t>
  </si>
  <si>
    <t>Бібліотека-філія №16 ім. Крапівницького</t>
  </si>
  <si>
    <t>Бібліотека-філія №18 ім.Комарова</t>
  </si>
  <si>
    <t>Центральна бібліотека ім. Андросова</t>
  </si>
  <si>
    <t>Бібліотека-філія №1 ім. Великого</t>
  </si>
  <si>
    <t>Бібліотека-філія №4ім. Гнаровської</t>
  </si>
  <si>
    <t>Бібліотека-філія №9 ім. Островського</t>
  </si>
  <si>
    <t>Бібліотека-філія №10 ім. Маршака</t>
  </si>
  <si>
    <t>Бібліотека-філія №13 ім. Морозова</t>
  </si>
  <si>
    <t>Бібліотека-філія №14 ім. Чуковського</t>
  </si>
  <si>
    <t>Бібліотека-філія №16 ім. Портнової</t>
  </si>
  <si>
    <t>Дитяча школа мистецтв № 1</t>
  </si>
  <si>
    <t>Дитяча школа мистецтв № 2</t>
  </si>
  <si>
    <t>Дитяча школа мистецтв № 4</t>
  </si>
  <si>
    <t>Централізована бухгалтерія</t>
  </si>
  <si>
    <t>Бібліотека-філія №12 ім.Ульянова</t>
  </si>
  <si>
    <t>СДЮШОР з веслування академічного “Україна”</t>
  </si>
  <si>
    <t xml:space="preserve">ДЮСШ з боксу та греко-римської боротьби № 6  </t>
  </si>
  <si>
    <t>СДЮШОР з художньої гімнастики № 5</t>
  </si>
  <si>
    <t>Централізована бухгалтерія управління охорони здоров’я Запорізької міської ради</t>
  </si>
  <si>
    <t>091204</t>
  </si>
  <si>
    <t>080000</t>
  </si>
  <si>
    <t>Центр дитячої та  юнацької творчості Шевченківського району</t>
  </si>
  <si>
    <t>Теплоене-ргія</t>
  </si>
  <si>
    <t>Електроене-ргія</t>
  </si>
  <si>
    <t>Електро-енергія</t>
  </si>
  <si>
    <t>до рішення міської ради</t>
  </si>
  <si>
    <t>Ліміти</t>
  </si>
  <si>
    <t>у натуральному виразі</t>
  </si>
  <si>
    <t>Секретар ради</t>
  </si>
  <si>
    <t>І.І.Наливайко</t>
  </si>
  <si>
    <t>Комунальна установа "Пологовий будинок № 1"</t>
  </si>
  <si>
    <t>Орджонікідзевська райадміністрація</t>
  </si>
  <si>
    <t>Управління праці та соціального захисту населення Орджонікідзевської райадміністрації</t>
  </si>
  <si>
    <t>Відділ освіти Орджонікідзевської райадміністрації</t>
  </si>
  <si>
    <t>Дошкільний заклад №67</t>
  </si>
  <si>
    <t>Дошкільний заклад №77</t>
  </si>
  <si>
    <t>Дошкільний заклад №154</t>
  </si>
  <si>
    <t>Дошкільний заклад №65</t>
  </si>
  <si>
    <t>Дошкільний заклад №184</t>
  </si>
  <si>
    <t>Дошкільний заклад №259</t>
  </si>
  <si>
    <t>Районний методичний комітет</t>
  </si>
  <si>
    <t>Міжшкільний навчально-виробничий комбінат</t>
  </si>
  <si>
    <t>Охорона здоров"я- Орджонікідзевська райадміністрація</t>
  </si>
  <si>
    <t>Групи по централізованому господарському обслуговуванню</t>
  </si>
  <si>
    <t>Комунарська райадміністрація</t>
  </si>
  <si>
    <t>Дитячий дошкільний заклад №285</t>
  </si>
  <si>
    <t>Запорізький навчально-виховний комплекс "Основа" Запорізької міської ради Запорізької області</t>
  </si>
  <si>
    <t>Медико-санітарна частина "Комунар"</t>
  </si>
  <si>
    <t>Медико-санітарна частина "Радіоприлад"</t>
  </si>
  <si>
    <t>Відділ освіти Комунарської райадміністрації</t>
  </si>
  <si>
    <t>Охорона здоров"я - Комунарська райадмністрація</t>
  </si>
  <si>
    <t>Комунальне підприємство "Центральний стадіон"</t>
  </si>
  <si>
    <t>Водопоста-чання та водовідве-дення</t>
  </si>
  <si>
    <t>Поліклініка ім "8 Березня"</t>
  </si>
  <si>
    <t>10 міська клінічна лікарня</t>
  </si>
  <si>
    <t xml:space="preserve">Комунальна установа міська стоматологічна поліклініка № 4 </t>
  </si>
  <si>
    <t>Запорізький клінічний пологовий будинок № 5</t>
  </si>
  <si>
    <t>130112</t>
  </si>
  <si>
    <t>Бібліотека-філія №19 Підпорожнянка</t>
  </si>
  <si>
    <t xml:space="preserve">    </t>
  </si>
  <si>
    <t>130000</t>
  </si>
  <si>
    <t>210105</t>
  </si>
  <si>
    <t>210110</t>
  </si>
  <si>
    <t>КУ “Запорізький міський шаховий клуб “Думка”</t>
  </si>
  <si>
    <t>КУ “Міський фізкультурно-оздоровчий центр “Ратібор”</t>
  </si>
  <si>
    <t>КУ “Заводський районний фізкультурно-спортивний комплекс”</t>
  </si>
  <si>
    <t xml:space="preserve">Комунальна спеціальна воєнізована аварійно-рятувальна служба </t>
  </si>
  <si>
    <t>Запорізька міська рятувально-водолазна служба</t>
  </si>
  <si>
    <t>Управління праці та соціального захисту населення міської ради</t>
  </si>
  <si>
    <t xml:space="preserve">                                       </t>
  </si>
  <si>
    <t>Дитяча школа мистецтв № 3</t>
  </si>
  <si>
    <t>Управління освіти і науки міської ради</t>
  </si>
  <si>
    <t>Управління освіти і науки міської ради (спортивні школи)</t>
  </si>
  <si>
    <t>Запорізький навчально-виховний комплекс "Основа" з відділенням для реабілітації дітей хворих на цукровий діабет Запорізької міської ради Запорізької області</t>
  </si>
  <si>
    <t xml:space="preserve">Природний газ </t>
  </si>
  <si>
    <t>Запорізький навчально-виховний комплекс "Запорізька Січ" військово-спортивного профілю Запорізької міської ради Запорізької області</t>
  </si>
  <si>
    <t>Запорізький навчально-виховний комплекс "Гармонія-плюс" Запорізької міської ради Запорізької області</t>
  </si>
  <si>
    <t>Запорізький ліцей "Логос" Запорізької міської ради Запорізької області</t>
  </si>
  <si>
    <t>Запорізький навчально-виховний комплекс "Мрія" Запорізької міської ради Запорізької області</t>
  </si>
  <si>
    <t>Запорізький навчально-виховний комплекс "Контакт" Запорізької міської ради Запорізької області</t>
  </si>
  <si>
    <t>Запорізький багатопрофільний ліцей "Перспектива" Запорізької міської ради Запоізької області</t>
  </si>
  <si>
    <t>Запорізька єврейська гімназія "ОРТ-Алеф" Запорізької міської ради Запорізької області</t>
  </si>
  <si>
    <t>Запорізький загальноосвітній навчально-виховний комплекс "Злагода" Запорізької міської ради Запорізької області</t>
  </si>
  <si>
    <t>Запорізький навчально-виховний комплекс № 20 екологічного профілю Запорізької міської ради Запорізької області</t>
  </si>
  <si>
    <t>Запорізька гімназія № 25 гуманітарного профілю Запорізької міської ради Запорізької області</t>
  </si>
  <si>
    <t>Запорізька суспільно-гуманітарна гімназія № 27 Запорізької міської ради Запорізьої області</t>
  </si>
  <si>
    <t>Запорізька гімназія № 28 Запорізької міської ради Запорізької області</t>
  </si>
  <si>
    <t>Запорізька загальноосвітня школа І-ІІІ ступенів № 37 Запорізької міської ради Запорізької області</t>
  </si>
  <si>
    <t>Запорізька загальноосвітня школа І-ІІІ ступенів № 39 Запорізької міської ради Запорізької області</t>
  </si>
  <si>
    <t>Запорізька загальноосвітня школа І-ІІІ ступенів № 41 Запорізької міської ради Запорізької області</t>
  </si>
  <si>
    <t>Запорізька загальноосвітня школа І-ІІІ ступенів № 58 Запорізької міської ради Запорізької області</t>
  </si>
  <si>
    <t>Запорізька гімназія № 71 з поглибленим вивченням іноземної мови Запорізької міської ради Запорізької області</t>
  </si>
  <si>
    <t>Запорізька спеціалізована школа І-ІІІ ступенів № 72 з поглибленим вивченням хімії та біології Запорізької міської ради Запорізької області</t>
  </si>
  <si>
    <t>Запорізька загальноосвітня школа І-ІІІ ступенів № 78 Запорізької міської ради Запорізької області</t>
  </si>
  <si>
    <t>Запорізька загальноосвітня школа І-ІІІ ступенів № 94 Запорізької міської ради Запорізької області</t>
  </si>
  <si>
    <t>Запорізький класичний ліцей Запорізької міської ради Запорізької області</t>
  </si>
  <si>
    <t>Запорізька загальноосвітня вечірня школа ІІ-ІІІ ступенів № 31 Запорізької міської ради Запорізької області</t>
  </si>
  <si>
    <t>Дошкільний навчальний заклад (ясла-садок) № 163</t>
  </si>
  <si>
    <t>Дошкільний навчальний заклад комбінованого типу № 281 "Журавлик"</t>
  </si>
  <si>
    <t>Дитячий навчальний заклад (ясла-садок) № 21 "Кораблик"</t>
  </si>
  <si>
    <t>Дитячий навчальний заклад (ясла-садок) № 90 "Волошка"</t>
  </si>
  <si>
    <t>Дитячий навчальний заклад (дитячий садок) № 105 "Дзвіночок"</t>
  </si>
  <si>
    <t>Дитячий навчальний заклад (ясла-садок) № 129 "Конвалія"</t>
  </si>
  <si>
    <t>Дитячий навчальний заклад (ясла-садок) № 150 "Маяк"</t>
  </si>
  <si>
    <t>Дитячий навчальний заклад комбінованого типу № 166 "Ракета"</t>
  </si>
  <si>
    <t>Дитячий навчальний заклад (ясла-садок) № 172 "Кришталевий"</t>
  </si>
  <si>
    <t>Дитячий навчальний заклад комбінованого типу № 188 "Червона гвоздика"</t>
  </si>
  <si>
    <t>Санаторний дошкільний навчальний заклад (ясла-садок) № 199  "Вогник"</t>
  </si>
  <si>
    <t>Дошкільний навчальний заклад (ясла-садок) № 219 "Сонячний зайчик"</t>
  </si>
  <si>
    <t>Дошкільний навчальний заклад комбінованого типу № 262 "Олімпієць"</t>
  </si>
  <si>
    <t>Дошкільний навчальний заклад (ясла-садок) № 274 "Зайчатко"</t>
  </si>
  <si>
    <t>Дошкільний навчальний заклад (ясла-садок) № 290 "Зайчатка"</t>
  </si>
  <si>
    <t>Дошкільний навчальний заклад комбінованого типу № 293 "Багряні вітрила"</t>
  </si>
  <si>
    <t>Дошкільний навчальний заклад (ясла-садок) № 295 "Червона калина"</t>
  </si>
  <si>
    <t>Дошкільний навчальний заклад (ясла-садок) № 258 "Лебедик"</t>
  </si>
  <si>
    <t>Дошкільний навчальний заклад (ясла-садок) № 186 "Іскра"</t>
  </si>
  <si>
    <t>Дошкільний навчальний заклад (ясла-садок) № 177 "Дзвіночок"</t>
  </si>
  <si>
    <t>Дошкільний навчальний заклад комбінованого типу № 162 "Ведмедик"</t>
  </si>
  <si>
    <t>Дошкільний навчальний заклад (ясла-садок) № 161 "Сніжинка"</t>
  </si>
  <si>
    <t>Дошкільний навчальний заклад (ясла-садок) № 155 "Калинка"</t>
  </si>
  <si>
    <t>Дошкільний навчальний заклад (дитячий садок) № 146 "Вербичка"</t>
  </si>
  <si>
    <t>Дошкільний навчальний заклад комбінованого типу № 145 "Дружна сімейка"</t>
  </si>
  <si>
    <t>Дошкільний навчальний заклад (ясла-садок) № 128 "Берізка"</t>
  </si>
  <si>
    <t>Дошкільний навчальний заклад (ясла-садок) № 126 "Земляничка"</t>
  </si>
  <si>
    <t>Дошкільний навчальний заклад (ясла-садок) № 6 "Капітошка"</t>
  </si>
  <si>
    <t>Комунальна установа “Запорізька міська багатопрофільна дитяча лікарня № 5”</t>
  </si>
  <si>
    <t>110000</t>
  </si>
  <si>
    <t>130107</t>
  </si>
  <si>
    <t>130110</t>
  </si>
  <si>
    <t xml:space="preserve">ДЮСШ № 4 </t>
  </si>
  <si>
    <t>ДЮСШ № 10 східних одноборств та йоги</t>
  </si>
  <si>
    <t>Центр дітей та юнацтва Орджонікідзевського району</t>
  </si>
  <si>
    <t>Центр дитячої та юнацької творчості Ленінського району</t>
  </si>
  <si>
    <t>Управління транспорту та зв"язку міської ради</t>
  </si>
  <si>
    <t>Електроенергія</t>
  </si>
  <si>
    <t>Водопостачання та водовідведення</t>
  </si>
  <si>
    <t>споживання енергоносіїв в розрізі бюджетних установ, що фінансуються з  бюджету Орджонікідзевського району на 2006 рік</t>
  </si>
  <si>
    <t>споживання енергоносіїв в розрізі бюджетних установ, що фінансуються з  бюджету Комунарського району на 2006 рік</t>
  </si>
  <si>
    <t>споживання енергоносіїв в розрізі бюджетних установ, що фінансуються з міського бюджету на 2006 рік</t>
  </si>
  <si>
    <t>Міський культурний центр "Народний дім"</t>
  </si>
  <si>
    <t>СДЮШОР "Салют"</t>
  </si>
  <si>
    <t>Відділ по роботі з документами дозвільного характеру міської ради</t>
  </si>
  <si>
    <t>05.07.2006 №9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</si>
</sst>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00000"/>
    <numFmt numFmtId="176" formatCode="0.00000"/>
    <numFmt numFmtId="177" formatCode="0.0000000"/>
    <numFmt numFmtId="178" formatCode="0.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</numFmts>
  <fonts count="8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3.5"/>
      <name val="Times New Roman Cyr"/>
      <family val="1"/>
    </font>
    <font>
      <sz val="14"/>
      <name val="Arial Cyr"/>
      <family val="2"/>
    </font>
    <font>
      <sz val="13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shrinkToFit="1"/>
    </xf>
    <xf numFmtId="17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49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3" fillId="0" borderId="2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/>
    </xf>
    <xf numFmtId="49" fontId="3" fillId="0" borderId="5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2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9"/>
  <sheetViews>
    <sheetView tabSelected="1" zoomScale="75" zoomScaleNormal="75" zoomScaleSheetLayoutView="50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J1" sqref="J1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6.00390625" style="7" customWidth="1"/>
    <col min="4" max="4" width="17.75390625" style="7" customWidth="1"/>
    <col min="5" max="5" width="19.00390625" style="7" customWidth="1"/>
    <col min="6" max="6" width="13.875" style="7" customWidth="1"/>
    <col min="7" max="7" width="9.875" style="7" customWidth="1"/>
    <col min="8" max="8" width="10.625" style="7" customWidth="1"/>
    <col min="9" max="9" width="18.00390625" style="7" customWidth="1"/>
    <col min="10" max="10" width="14.00390625" style="7" customWidth="1"/>
    <col min="11" max="11" width="13.375" style="7" customWidth="1"/>
    <col min="12" max="12" width="9.875" style="7" customWidth="1"/>
  </cols>
  <sheetData>
    <row r="1" spans="10:14" ht="18">
      <c r="J1" s="43" t="s">
        <v>29</v>
      </c>
      <c r="K1" s="43"/>
      <c r="L1" s="41"/>
      <c r="M1" s="2"/>
      <c r="N1" s="2"/>
    </row>
    <row r="2" spans="10:14" ht="17.25">
      <c r="J2" s="67" t="s">
        <v>135</v>
      </c>
      <c r="K2" s="68"/>
      <c r="L2" s="68"/>
      <c r="M2" s="2"/>
      <c r="N2" s="2"/>
    </row>
    <row r="3" spans="10:14" ht="17.25">
      <c r="J3" s="68"/>
      <c r="K3" s="68"/>
      <c r="L3" s="68"/>
      <c r="M3" s="2"/>
      <c r="N3" s="2"/>
    </row>
    <row r="4" spans="5:14" ht="18">
      <c r="E4" s="7" t="s">
        <v>179</v>
      </c>
      <c r="J4" s="43" t="s">
        <v>252</v>
      </c>
      <c r="K4" s="43"/>
      <c r="L4" s="41"/>
      <c r="M4" s="2"/>
      <c r="N4" s="2"/>
    </row>
    <row r="6" spans="4:8" ht="17.25">
      <c r="D6" s="66" t="s">
        <v>136</v>
      </c>
      <c r="E6" s="66"/>
      <c r="F6" s="66"/>
      <c r="G6" s="66"/>
      <c r="H6" s="66"/>
    </row>
    <row r="7" spans="3:10" ht="37.5" customHeight="1">
      <c r="C7" s="70" t="s">
        <v>248</v>
      </c>
      <c r="D7" s="71"/>
      <c r="E7" s="71"/>
      <c r="F7" s="71"/>
      <c r="G7" s="71"/>
      <c r="H7" s="71"/>
      <c r="I7" s="71"/>
      <c r="J7" s="6"/>
    </row>
    <row r="8" spans="3:10" ht="17.25">
      <c r="C8" s="6"/>
      <c r="D8" s="6"/>
      <c r="E8" s="6"/>
      <c r="F8" s="6"/>
      <c r="G8" s="6"/>
      <c r="H8" s="6"/>
      <c r="I8" s="6"/>
      <c r="J8" s="6"/>
    </row>
    <row r="9" spans="6:12" ht="17.25">
      <c r="F9" s="8"/>
      <c r="H9" s="69" t="s">
        <v>137</v>
      </c>
      <c r="I9" s="69"/>
      <c r="J9" s="69"/>
      <c r="K9" s="69"/>
      <c r="L9" s="69"/>
    </row>
    <row r="10" spans="1:46" s="45" customFormat="1" ht="17.25">
      <c r="A10" s="72" t="s">
        <v>37</v>
      </c>
      <c r="B10" s="75" t="s">
        <v>44</v>
      </c>
      <c r="C10" s="78" t="s">
        <v>38</v>
      </c>
      <c r="D10" s="79"/>
      <c r="E10" s="79"/>
      <c r="F10" s="79"/>
      <c r="G10" s="80"/>
      <c r="H10" s="81" t="s">
        <v>39</v>
      </c>
      <c r="I10" s="81"/>
      <c r="J10" s="81"/>
      <c r="K10" s="81"/>
      <c r="L10" s="8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45" customFormat="1" ht="69">
      <c r="A11" s="73"/>
      <c r="B11" s="76"/>
      <c r="C11" s="10" t="s">
        <v>2</v>
      </c>
      <c r="D11" s="10" t="s">
        <v>244</v>
      </c>
      <c r="E11" s="10" t="s">
        <v>245</v>
      </c>
      <c r="F11" s="10" t="s">
        <v>184</v>
      </c>
      <c r="G11" s="10" t="s">
        <v>43</v>
      </c>
      <c r="H11" s="10" t="s">
        <v>2</v>
      </c>
      <c r="I11" s="10" t="s">
        <v>244</v>
      </c>
      <c r="J11" s="10" t="s">
        <v>245</v>
      </c>
      <c r="K11" s="10" t="s">
        <v>184</v>
      </c>
      <c r="L11" s="10" t="s">
        <v>43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45" customFormat="1" ht="17.25">
      <c r="A12" s="74"/>
      <c r="B12" s="77"/>
      <c r="C12" s="10" t="s">
        <v>40</v>
      </c>
      <c r="D12" s="10" t="s">
        <v>41</v>
      </c>
      <c r="E12" s="10" t="s">
        <v>45</v>
      </c>
      <c r="F12" s="10" t="s">
        <v>45</v>
      </c>
      <c r="G12" s="10" t="s">
        <v>46</v>
      </c>
      <c r="H12" s="10" t="s">
        <v>40</v>
      </c>
      <c r="I12" s="10" t="s">
        <v>41</v>
      </c>
      <c r="J12" s="10" t="s">
        <v>45</v>
      </c>
      <c r="K12" s="10" t="s">
        <v>45</v>
      </c>
      <c r="L12" s="10" t="s">
        <v>46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55" customFormat="1" ht="34.5">
      <c r="A13" s="11" t="s">
        <v>66</v>
      </c>
      <c r="B13" s="12" t="s">
        <v>57</v>
      </c>
      <c r="C13" s="13">
        <f>SUM(C14:C26)</f>
        <v>1740.02</v>
      </c>
      <c r="D13" s="13">
        <f aca="true" t="shared" si="0" ref="D13:L13">SUM(D14:D26)</f>
        <v>286785</v>
      </c>
      <c r="E13" s="13">
        <f t="shared" si="0"/>
        <v>13579</v>
      </c>
      <c r="F13" s="13">
        <f t="shared" si="0"/>
        <v>0</v>
      </c>
      <c r="G13" s="13">
        <f t="shared" si="0"/>
        <v>0</v>
      </c>
      <c r="H13" s="13">
        <f t="shared" si="0"/>
        <v>286.3</v>
      </c>
      <c r="I13" s="13">
        <f t="shared" si="0"/>
        <v>15190</v>
      </c>
      <c r="J13" s="13">
        <f t="shared" si="0"/>
        <v>3246</v>
      </c>
      <c r="K13" s="13">
        <f t="shared" si="0"/>
        <v>0</v>
      </c>
      <c r="L13" s="13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1" customFormat="1" ht="34.5">
      <c r="A14" s="14"/>
      <c r="B14" s="12" t="s">
        <v>58</v>
      </c>
      <c r="C14" s="13">
        <v>951</v>
      </c>
      <c r="D14" s="13">
        <v>90000</v>
      </c>
      <c r="E14" s="13">
        <v>7155</v>
      </c>
      <c r="F14" s="13"/>
      <c r="G14" s="13"/>
      <c r="H14" s="13">
        <v>286.3</v>
      </c>
      <c r="I14" s="13">
        <v>15190</v>
      </c>
      <c r="J14" s="13">
        <v>3246</v>
      </c>
      <c r="K14" s="13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" customFormat="1" ht="51.75">
      <c r="A15" s="14"/>
      <c r="B15" s="12" t="s">
        <v>251</v>
      </c>
      <c r="C15" s="13">
        <v>60</v>
      </c>
      <c r="D15" s="13">
        <v>22314</v>
      </c>
      <c r="E15" s="13">
        <v>605</v>
      </c>
      <c r="F15" s="13"/>
      <c r="G15" s="13"/>
      <c r="H15" s="13"/>
      <c r="I15" s="13"/>
      <c r="J15" s="13"/>
      <c r="K15" s="13"/>
      <c r="L15" s="1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" customFormat="1" ht="34.5">
      <c r="A16" s="14"/>
      <c r="B16" s="12" t="s">
        <v>59</v>
      </c>
      <c r="C16" s="13">
        <v>106.2</v>
      </c>
      <c r="D16" s="13">
        <v>24310</v>
      </c>
      <c r="E16" s="13">
        <v>380</v>
      </c>
      <c r="F16" s="13"/>
      <c r="G16" s="13"/>
      <c r="H16" s="13"/>
      <c r="I16" s="13"/>
      <c r="J16" s="13"/>
      <c r="K16" s="13"/>
      <c r="L16" s="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1" customFormat="1" ht="34.5">
      <c r="A17" s="14"/>
      <c r="B17" s="12" t="s">
        <v>60</v>
      </c>
      <c r="C17" s="13">
        <v>137.5</v>
      </c>
      <c r="D17" s="13">
        <v>14251</v>
      </c>
      <c r="E17" s="13">
        <v>582</v>
      </c>
      <c r="F17" s="13"/>
      <c r="G17" s="13"/>
      <c r="H17" s="13"/>
      <c r="I17" s="13"/>
      <c r="J17" s="13"/>
      <c r="K17" s="13"/>
      <c r="L17" s="1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1" customFormat="1" ht="34.5">
      <c r="A18" s="14"/>
      <c r="B18" s="12" t="s">
        <v>181</v>
      </c>
      <c r="C18" s="13">
        <v>62.52</v>
      </c>
      <c r="D18" s="13">
        <v>11413</v>
      </c>
      <c r="E18" s="13">
        <v>209</v>
      </c>
      <c r="F18" s="13"/>
      <c r="G18" s="13"/>
      <c r="H18" s="13"/>
      <c r="I18" s="13"/>
      <c r="J18" s="13"/>
      <c r="K18" s="13"/>
      <c r="L18" s="1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1" customFormat="1" ht="34.5">
      <c r="A19" s="14"/>
      <c r="B19" s="12" t="s">
        <v>61</v>
      </c>
      <c r="C19" s="13">
        <v>120</v>
      </c>
      <c r="D19" s="13">
        <v>22000</v>
      </c>
      <c r="E19" s="13">
        <v>2240</v>
      </c>
      <c r="F19" s="13"/>
      <c r="G19" s="13"/>
      <c r="H19" s="13"/>
      <c r="I19" s="13"/>
      <c r="J19" s="13"/>
      <c r="K19" s="13"/>
      <c r="L19" s="1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1" customFormat="1" ht="51.75">
      <c r="A20" s="14"/>
      <c r="B20" s="12" t="s">
        <v>62</v>
      </c>
      <c r="C20" s="13">
        <v>58.2</v>
      </c>
      <c r="D20" s="13">
        <v>9381</v>
      </c>
      <c r="E20" s="13">
        <v>145</v>
      </c>
      <c r="F20" s="13"/>
      <c r="G20" s="13"/>
      <c r="H20" s="13"/>
      <c r="I20" s="13"/>
      <c r="J20" s="13"/>
      <c r="K20" s="13"/>
      <c r="L20" s="1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1" customFormat="1" ht="34.5">
      <c r="A21" s="14"/>
      <c r="B21" s="12" t="s">
        <v>63</v>
      </c>
      <c r="C21" s="13">
        <v>85.2</v>
      </c>
      <c r="D21" s="13">
        <v>24700</v>
      </c>
      <c r="E21" s="13">
        <v>500</v>
      </c>
      <c r="F21" s="13"/>
      <c r="G21" s="13"/>
      <c r="H21" s="13"/>
      <c r="I21" s="13"/>
      <c r="J21" s="13"/>
      <c r="K21" s="13"/>
      <c r="L21" s="1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1" customFormat="1" ht="69">
      <c r="A22" s="14"/>
      <c r="B22" s="12" t="s">
        <v>64</v>
      </c>
      <c r="C22" s="13">
        <v>57.5</v>
      </c>
      <c r="D22" s="13"/>
      <c r="E22" s="13">
        <v>378</v>
      </c>
      <c r="F22" s="13"/>
      <c r="G22" s="13"/>
      <c r="H22" s="13"/>
      <c r="I22" s="13"/>
      <c r="J22" s="13"/>
      <c r="K22" s="13"/>
      <c r="L22" s="1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1" customFormat="1" ht="34.5">
      <c r="A23" s="14"/>
      <c r="B23" s="12" t="s">
        <v>65</v>
      </c>
      <c r="C23" s="13">
        <v>37.5</v>
      </c>
      <c r="D23" s="13">
        <v>15620</v>
      </c>
      <c r="E23" s="13">
        <v>517</v>
      </c>
      <c r="F23" s="13"/>
      <c r="G23" s="13"/>
      <c r="H23" s="13"/>
      <c r="I23" s="13"/>
      <c r="J23" s="13"/>
      <c r="K23" s="13"/>
      <c r="L23" s="1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" customFormat="1" ht="34.5">
      <c r="A24" s="14"/>
      <c r="B24" s="12" t="s">
        <v>34</v>
      </c>
      <c r="C24" s="13">
        <v>21.6</v>
      </c>
      <c r="D24" s="13">
        <v>10693</v>
      </c>
      <c r="E24" s="13">
        <v>250</v>
      </c>
      <c r="F24" s="13"/>
      <c r="G24" s="13"/>
      <c r="H24" s="13"/>
      <c r="I24" s="13"/>
      <c r="J24" s="13"/>
      <c r="K24" s="13"/>
      <c r="L24" s="1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1" customFormat="1" ht="34.5">
      <c r="A25" s="61"/>
      <c r="B25" s="48" t="s">
        <v>243</v>
      </c>
      <c r="C25" s="13"/>
      <c r="D25" s="13">
        <v>18232</v>
      </c>
      <c r="E25" s="13"/>
      <c r="F25" s="13"/>
      <c r="G25" s="13"/>
      <c r="H25" s="13"/>
      <c r="I25" s="13"/>
      <c r="J25" s="13"/>
      <c r="K25" s="13"/>
      <c r="L25" s="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45" customFormat="1" ht="51.75">
      <c r="A26" s="47"/>
      <c r="B26" s="48" t="s">
        <v>178</v>
      </c>
      <c r="C26" s="10">
        <v>42.8</v>
      </c>
      <c r="D26" s="10">
        <v>23871</v>
      </c>
      <c r="E26" s="10">
        <v>618</v>
      </c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34.5">
      <c r="A27" s="15" t="s">
        <v>42</v>
      </c>
      <c r="B27" s="16" t="s">
        <v>181</v>
      </c>
      <c r="C27" s="17">
        <f>SUM(C28:C48)</f>
        <v>7742.7609999999995</v>
      </c>
      <c r="D27" s="17">
        <f aca="true" t="shared" si="1" ref="D27:I27">SUM(D28:D48)</f>
        <v>1245641</v>
      </c>
      <c r="E27" s="17">
        <f t="shared" si="1"/>
        <v>72020.79999999999</v>
      </c>
      <c r="F27" s="17">
        <f t="shared" si="1"/>
        <v>399900</v>
      </c>
      <c r="G27" s="17">
        <f t="shared" si="1"/>
        <v>72.7</v>
      </c>
      <c r="H27" s="17">
        <f t="shared" si="1"/>
        <v>50</v>
      </c>
      <c r="I27" s="17">
        <f t="shared" si="1"/>
        <v>10250</v>
      </c>
      <c r="J27" s="17">
        <f>SUM(J28:J48)</f>
        <v>4791</v>
      </c>
      <c r="K27" s="17">
        <f>SUM(K28:K48)</f>
        <v>0</v>
      </c>
      <c r="L27" s="17">
        <f>SUM(L28:L48)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86.25">
      <c r="A28" s="18"/>
      <c r="B28" s="33" t="s">
        <v>192</v>
      </c>
      <c r="C28" s="20">
        <v>367.604</v>
      </c>
      <c r="D28" s="20">
        <v>64810</v>
      </c>
      <c r="E28" s="20">
        <v>6781</v>
      </c>
      <c r="F28" s="20"/>
      <c r="G28" s="20"/>
      <c r="H28" s="27"/>
      <c r="I28" s="27"/>
      <c r="J28" s="27"/>
      <c r="K28" s="27"/>
      <c r="L28" s="2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18"/>
      <c r="B29" s="19" t="s">
        <v>187</v>
      </c>
      <c r="C29" s="20">
        <v>639.997</v>
      </c>
      <c r="D29" s="20">
        <v>212154</v>
      </c>
      <c r="E29" s="20">
        <v>8280</v>
      </c>
      <c r="F29" s="20"/>
      <c r="G29" s="20"/>
      <c r="H29" s="27"/>
      <c r="I29" s="27">
        <v>6250</v>
      </c>
      <c r="J29" s="27">
        <v>1956</v>
      </c>
      <c r="K29" s="27"/>
      <c r="L29" s="2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69">
      <c r="A30" s="18"/>
      <c r="B30" s="19" t="s">
        <v>189</v>
      </c>
      <c r="C30" s="20">
        <v>502.801</v>
      </c>
      <c r="D30" s="20">
        <v>53080</v>
      </c>
      <c r="E30" s="20">
        <v>4674</v>
      </c>
      <c r="F30" s="20"/>
      <c r="G30" s="20"/>
      <c r="H30" s="27">
        <v>50</v>
      </c>
      <c r="I30" s="27">
        <v>1500</v>
      </c>
      <c r="J30" s="27">
        <v>1564</v>
      </c>
      <c r="K30" s="27"/>
      <c r="L30" s="2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69.75" customHeight="1">
      <c r="A31" s="18"/>
      <c r="B31" s="19" t="s">
        <v>190</v>
      </c>
      <c r="C31" s="20">
        <v>0</v>
      </c>
      <c r="D31" s="20">
        <v>63352</v>
      </c>
      <c r="E31" s="20">
        <v>2877</v>
      </c>
      <c r="F31" s="20">
        <v>104200</v>
      </c>
      <c r="G31" s="20"/>
      <c r="H31" s="27"/>
      <c r="I31" s="27"/>
      <c r="J31" s="27"/>
      <c r="K31" s="27"/>
      <c r="L31" s="2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69">
      <c r="A32" s="46"/>
      <c r="B32" s="19" t="s">
        <v>191</v>
      </c>
      <c r="C32" s="27">
        <v>496.3</v>
      </c>
      <c r="D32" s="27">
        <v>65230</v>
      </c>
      <c r="E32" s="27">
        <v>3344</v>
      </c>
      <c r="F32" s="27"/>
      <c r="G32" s="27"/>
      <c r="H32" s="27"/>
      <c r="I32" s="27"/>
      <c r="J32" s="27"/>
      <c r="K32" s="27"/>
      <c r="L32" s="2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70.5" customHeight="1">
      <c r="A33" s="46"/>
      <c r="B33" s="26" t="s">
        <v>186</v>
      </c>
      <c r="C33" s="20">
        <v>351.2</v>
      </c>
      <c r="D33" s="20">
        <v>47766</v>
      </c>
      <c r="E33" s="20">
        <v>3158</v>
      </c>
      <c r="F33" s="20"/>
      <c r="G33" s="20"/>
      <c r="H33" s="27"/>
      <c r="I33" s="27">
        <v>2500</v>
      </c>
      <c r="J33" s="27">
        <v>294</v>
      </c>
      <c r="K33" s="27"/>
      <c r="L33" s="2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74.25" customHeight="1" hidden="1">
      <c r="A34" s="46"/>
      <c r="B34" s="26" t="s">
        <v>156</v>
      </c>
      <c r="C34" s="20"/>
      <c r="D34" s="20"/>
      <c r="E34" s="20"/>
      <c r="F34" s="20"/>
      <c r="G34" s="20"/>
      <c r="H34" s="27"/>
      <c r="I34" s="27"/>
      <c r="J34" s="27"/>
      <c r="K34" s="27"/>
      <c r="L34" s="2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15"/>
      <c r="B35" s="16" t="s">
        <v>188</v>
      </c>
      <c r="C35" s="20">
        <v>348.4</v>
      </c>
      <c r="D35" s="22">
        <v>102942</v>
      </c>
      <c r="E35" s="20">
        <v>7389</v>
      </c>
      <c r="F35" s="20"/>
      <c r="G35" s="23"/>
      <c r="H35" s="27"/>
      <c r="I35" s="27"/>
      <c r="J35" s="27">
        <v>977</v>
      </c>
      <c r="K35" s="27"/>
      <c r="L35" s="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03.5">
      <c r="A36" s="18"/>
      <c r="B36" s="21" t="s">
        <v>185</v>
      </c>
      <c r="C36" s="20">
        <v>850</v>
      </c>
      <c r="D36" s="20">
        <v>150672</v>
      </c>
      <c r="E36" s="20">
        <v>10309</v>
      </c>
      <c r="F36" s="20"/>
      <c r="G36" s="20">
        <v>72.7</v>
      </c>
      <c r="H36" s="27"/>
      <c r="I36" s="27"/>
      <c r="J36" s="27"/>
      <c r="K36" s="27"/>
      <c r="L36" s="2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6.75" customHeight="1">
      <c r="A37" s="18"/>
      <c r="B37" s="19" t="s">
        <v>47</v>
      </c>
      <c r="C37" s="63">
        <v>240.36</v>
      </c>
      <c r="D37" s="20">
        <v>24303</v>
      </c>
      <c r="E37" s="20">
        <v>2693.5</v>
      </c>
      <c r="F37" s="20"/>
      <c r="G37" s="20"/>
      <c r="H37" s="27"/>
      <c r="I37" s="27"/>
      <c r="J37" s="27"/>
      <c r="K37" s="27"/>
      <c r="L37" s="2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34.5">
      <c r="A38" s="18"/>
      <c r="B38" s="19" t="s">
        <v>48</v>
      </c>
      <c r="C38" s="20">
        <v>0</v>
      </c>
      <c r="D38" s="20">
        <v>80532</v>
      </c>
      <c r="E38" s="20">
        <v>2137.6</v>
      </c>
      <c r="F38" s="20">
        <v>295700</v>
      </c>
      <c r="G38" s="20"/>
      <c r="H38" s="27"/>
      <c r="I38" s="27"/>
      <c r="J38" s="27"/>
      <c r="K38" s="27"/>
      <c r="L38" s="2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51.75">
      <c r="A39" s="24"/>
      <c r="B39" s="19" t="s">
        <v>131</v>
      </c>
      <c r="C39" s="63">
        <v>478.12</v>
      </c>
      <c r="D39" s="20">
        <v>38625</v>
      </c>
      <c r="E39" s="20">
        <v>2104.1</v>
      </c>
      <c r="F39" s="20"/>
      <c r="G39" s="20"/>
      <c r="H39" s="27"/>
      <c r="I39" s="27"/>
      <c r="J39" s="27"/>
      <c r="K39" s="27"/>
      <c r="L39" s="2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34.5">
      <c r="A40" s="18"/>
      <c r="B40" s="19" t="s">
        <v>49</v>
      </c>
      <c r="C40" s="20">
        <v>1424.406</v>
      </c>
      <c r="D40" s="20">
        <v>137916</v>
      </c>
      <c r="E40" s="20">
        <v>4868.2</v>
      </c>
      <c r="F40" s="20"/>
      <c r="G40" s="20"/>
      <c r="H40" s="27"/>
      <c r="I40" s="27"/>
      <c r="J40" s="27"/>
      <c r="K40" s="27"/>
      <c r="L40" s="2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34.5">
      <c r="A41" s="18"/>
      <c r="B41" s="19" t="s">
        <v>241</v>
      </c>
      <c r="C41" s="20">
        <v>259.065</v>
      </c>
      <c r="D41" s="20">
        <v>23887</v>
      </c>
      <c r="E41" s="20">
        <v>2822.4</v>
      </c>
      <c r="F41" s="20"/>
      <c r="G41" s="20"/>
      <c r="H41" s="27"/>
      <c r="I41" s="27"/>
      <c r="J41" s="27"/>
      <c r="K41" s="27"/>
      <c r="L41" s="2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36.75" customHeight="1">
      <c r="A42" s="46"/>
      <c r="B42" s="19" t="s">
        <v>50</v>
      </c>
      <c r="C42" s="27">
        <v>386.746</v>
      </c>
      <c r="D42" s="27">
        <v>11944</v>
      </c>
      <c r="E42" s="27">
        <v>536.5</v>
      </c>
      <c r="F42" s="27"/>
      <c r="G42" s="27"/>
      <c r="H42" s="27"/>
      <c r="I42" s="27"/>
      <c r="J42" s="27"/>
      <c r="K42" s="27"/>
      <c r="L42" s="2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7.25">
      <c r="A43" s="18"/>
      <c r="B43" s="26" t="s">
        <v>51</v>
      </c>
      <c r="C43" s="63">
        <v>188.41</v>
      </c>
      <c r="D43" s="19">
        <v>27703</v>
      </c>
      <c r="E43" s="20">
        <v>2107.1</v>
      </c>
      <c r="F43" s="20"/>
      <c r="G43" s="20"/>
      <c r="H43" s="27"/>
      <c r="I43" s="27"/>
      <c r="J43" s="27"/>
      <c r="K43" s="27"/>
      <c r="L43" s="2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54" customHeight="1">
      <c r="A44" s="25"/>
      <c r="B44" s="19" t="s">
        <v>52</v>
      </c>
      <c r="C44" s="27">
        <v>277.969</v>
      </c>
      <c r="D44" s="26">
        <v>6797</v>
      </c>
      <c r="E44" s="27">
        <v>318.8</v>
      </c>
      <c r="F44" s="28"/>
      <c r="G44" s="28"/>
      <c r="H44" s="28"/>
      <c r="I44" s="28"/>
      <c r="J44" s="28"/>
      <c r="K44" s="28"/>
      <c r="L44" s="2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33.75" customHeight="1">
      <c r="A45" s="25"/>
      <c r="B45" s="26" t="s">
        <v>242</v>
      </c>
      <c r="C45" s="27">
        <v>117.717</v>
      </c>
      <c r="D45" s="26">
        <v>30816</v>
      </c>
      <c r="E45" s="27">
        <v>1111.7</v>
      </c>
      <c r="F45" s="28"/>
      <c r="G45" s="28"/>
      <c r="H45" s="28"/>
      <c r="I45" s="28"/>
      <c r="J45" s="28"/>
      <c r="K45" s="28"/>
      <c r="L45" s="2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51.75">
      <c r="A46" s="29"/>
      <c r="B46" s="56" t="s">
        <v>55</v>
      </c>
      <c r="C46" s="17">
        <v>484.146</v>
      </c>
      <c r="D46" s="16">
        <v>38906</v>
      </c>
      <c r="E46" s="17">
        <v>3525.9</v>
      </c>
      <c r="F46" s="30"/>
      <c r="G46" s="30"/>
      <c r="H46" s="57"/>
      <c r="I46" s="57"/>
      <c r="J46" s="57"/>
      <c r="K46" s="57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35.25" customHeight="1">
      <c r="A47" s="18"/>
      <c r="B47" s="26" t="s">
        <v>56</v>
      </c>
      <c r="C47" s="20">
        <v>269.242</v>
      </c>
      <c r="D47" s="20">
        <v>48006</v>
      </c>
      <c r="E47" s="20">
        <v>2547.1</v>
      </c>
      <c r="F47" s="20"/>
      <c r="G47" s="20"/>
      <c r="H47" s="27"/>
      <c r="I47" s="27"/>
      <c r="J47" s="27"/>
      <c r="K47" s="27"/>
      <c r="L47" s="2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54" customFormat="1" ht="17.25">
      <c r="A48" s="49"/>
      <c r="B48" s="19" t="s">
        <v>53</v>
      </c>
      <c r="C48" s="51">
        <v>60.278</v>
      </c>
      <c r="D48" s="51">
        <v>16200</v>
      </c>
      <c r="E48" s="51">
        <v>435.9</v>
      </c>
      <c r="F48" s="51"/>
      <c r="G48" s="51"/>
      <c r="H48" s="52"/>
      <c r="I48" s="52"/>
      <c r="J48" s="52"/>
      <c r="K48" s="52"/>
      <c r="L48" s="52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</row>
    <row r="49" spans="1:46" ht="34.5">
      <c r="A49" s="25"/>
      <c r="B49" s="50" t="s">
        <v>54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7.25">
      <c r="A50" s="25" t="s">
        <v>130</v>
      </c>
      <c r="B50" s="26" t="s">
        <v>67</v>
      </c>
      <c r="C50" s="27">
        <f aca="true" t="shared" si="2" ref="C50:L50">SUM(C51:C57)</f>
        <v>19327.86</v>
      </c>
      <c r="D50" s="27">
        <f t="shared" si="2"/>
        <v>4007933</v>
      </c>
      <c r="E50" s="27">
        <f t="shared" si="2"/>
        <v>627607.6399999999</v>
      </c>
      <c r="F50" s="27">
        <f t="shared" si="2"/>
        <v>320541</v>
      </c>
      <c r="G50" s="27">
        <f t="shared" si="2"/>
        <v>0</v>
      </c>
      <c r="H50" s="27">
        <f t="shared" si="2"/>
        <v>0</v>
      </c>
      <c r="I50" s="27">
        <f t="shared" si="2"/>
        <v>0</v>
      </c>
      <c r="J50" s="27">
        <f t="shared" si="2"/>
        <v>0</v>
      </c>
      <c r="K50" s="27">
        <f t="shared" si="2"/>
        <v>0</v>
      </c>
      <c r="L50" s="27">
        <f t="shared" si="2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72" customHeight="1">
      <c r="A51" s="25"/>
      <c r="B51" s="26" t="s">
        <v>102</v>
      </c>
      <c r="C51" s="27">
        <v>9561.48</v>
      </c>
      <c r="D51" s="27">
        <v>1997502</v>
      </c>
      <c r="E51" s="27">
        <v>290000</v>
      </c>
      <c r="F51" s="27">
        <v>180000</v>
      </c>
      <c r="G51" s="27">
        <v>0</v>
      </c>
      <c r="H51" s="28"/>
      <c r="I51" s="28"/>
      <c r="J51" s="28"/>
      <c r="K51" s="28"/>
      <c r="L51" s="2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25"/>
      <c r="B52" s="26" t="s">
        <v>235</v>
      </c>
      <c r="C52" s="27">
        <v>5500</v>
      </c>
      <c r="D52" s="27">
        <v>1226662</v>
      </c>
      <c r="E52" s="27">
        <v>196270</v>
      </c>
      <c r="F52" s="27">
        <v>75000</v>
      </c>
      <c r="G52" s="27">
        <v>0</v>
      </c>
      <c r="H52" s="28"/>
      <c r="I52" s="28"/>
      <c r="J52" s="28"/>
      <c r="K52" s="28"/>
      <c r="L52" s="2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34.5">
      <c r="A53" s="25"/>
      <c r="B53" s="26" t="s">
        <v>103</v>
      </c>
      <c r="C53" s="28">
        <v>2600</v>
      </c>
      <c r="D53" s="28">
        <v>435000</v>
      </c>
      <c r="E53" s="28">
        <v>103249.1</v>
      </c>
      <c r="F53" s="28">
        <v>17502</v>
      </c>
      <c r="G53" s="28">
        <v>0</v>
      </c>
      <c r="H53" s="28"/>
      <c r="I53" s="28"/>
      <c r="J53" s="28"/>
      <c r="K53" s="28"/>
      <c r="L53" s="2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51.75">
      <c r="A54" s="25"/>
      <c r="B54" s="26" t="s">
        <v>104</v>
      </c>
      <c r="C54" s="28">
        <v>160.04</v>
      </c>
      <c r="D54" s="28">
        <v>22154</v>
      </c>
      <c r="E54" s="28">
        <v>2707.58</v>
      </c>
      <c r="F54" s="28"/>
      <c r="G54" s="28"/>
      <c r="H54" s="28"/>
      <c r="I54" s="28"/>
      <c r="J54" s="28"/>
      <c r="K54" s="28"/>
      <c r="L54" s="2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51.75">
      <c r="A55" s="25"/>
      <c r="B55" s="26" t="s">
        <v>105</v>
      </c>
      <c r="C55" s="28">
        <v>131</v>
      </c>
      <c r="D55" s="28">
        <v>12000</v>
      </c>
      <c r="E55" s="28">
        <v>1951.26</v>
      </c>
      <c r="F55" s="28"/>
      <c r="G55" s="28"/>
      <c r="H55" s="28"/>
      <c r="I55" s="28"/>
      <c r="J55" s="28"/>
      <c r="K55" s="28"/>
      <c r="L55" s="2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4.5">
      <c r="A56" s="25"/>
      <c r="B56" s="26" t="s">
        <v>140</v>
      </c>
      <c r="C56" s="28">
        <v>1375.34</v>
      </c>
      <c r="D56" s="28">
        <v>314615</v>
      </c>
      <c r="E56" s="28">
        <f>34897.7-1468</f>
        <v>33429.7</v>
      </c>
      <c r="F56" s="28">
        <f>41039+7000</f>
        <v>48039</v>
      </c>
      <c r="G56" s="28"/>
      <c r="H56" s="28"/>
      <c r="I56" s="28"/>
      <c r="J56" s="28"/>
      <c r="K56" s="28"/>
      <c r="L56" s="2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51.75" hidden="1">
      <c r="A57" s="25"/>
      <c r="B57" s="26" t="s">
        <v>128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25" t="s">
        <v>129</v>
      </c>
      <c r="B58" s="26" t="s">
        <v>68</v>
      </c>
      <c r="C58" s="28">
        <v>1625.4</v>
      </c>
      <c r="D58" s="60">
        <v>203125</v>
      </c>
      <c r="E58" s="28">
        <v>17647</v>
      </c>
      <c r="F58" s="28"/>
      <c r="G58" s="28"/>
      <c r="H58" s="28">
        <v>26.694</v>
      </c>
      <c r="I58" s="28">
        <v>5575</v>
      </c>
      <c r="J58" s="28">
        <v>482.4</v>
      </c>
      <c r="K58" s="28"/>
      <c r="L58" s="2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25" t="s">
        <v>236</v>
      </c>
      <c r="B59" s="26" t="s">
        <v>73</v>
      </c>
      <c r="C59" s="28">
        <f aca="true" t="shared" si="3" ref="C59:L59">SUM(C60:C111)</f>
        <v>2521.7000000000003</v>
      </c>
      <c r="D59" s="28">
        <f t="shared" si="3"/>
        <v>381084</v>
      </c>
      <c r="E59" s="28">
        <f t="shared" si="3"/>
        <v>42900.299999999996</v>
      </c>
      <c r="F59" s="28">
        <f t="shared" si="3"/>
        <v>4761.9</v>
      </c>
      <c r="G59" s="28">
        <f t="shared" si="3"/>
        <v>15</v>
      </c>
      <c r="H59" s="28">
        <f t="shared" si="3"/>
        <v>416.40000000000003</v>
      </c>
      <c r="I59" s="28">
        <f t="shared" si="3"/>
        <v>29647</v>
      </c>
      <c r="J59" s="28">
        <f t="shared" si="3"/>
        <v>1824</v>
      </c>
      <c r="K59" s="28">
        <f t="shared" si="3"/>
        <v>0</v>
      </c>
      <c r="L59" s="28">
        <f t="shared" si="3"/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4.5">
      <c r="A60" s="25"/>
      <c r="B60" s="26" t="s">
        <v>0</v>
      </c>
      <c r="C60" s="28">
        <v>602</v>
      </c>
      <c r="D60" s="28">
        <v>58891</v>
      </c>
      <c r="E60" s="28">
        <v>8391.2</v>
      </c>
      <c r="F60" s="28">
        <v>4761.9</v>
      </c>
      <c r="G60" s="28">
        <v>5</v>
      </c>
      <c r="H60" s="28"/>
      <c r="I60" s="28">
        <v>600</v>
      </c>
      <c r="J60" s="28">
        <v>39</v>
      </c>
      <c r="K60" s="28"/>
      <c r="L60" s="2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34.5">
      <c r="A61" s="25"/>
      <c r="B61" s="26" t="s">
        <v>1</v>
      </c>
      <c r="C61" s="28">
        <v>419.6</v>
      </c>
      <c r="D61" s="28">
        <v>44530</v>
      </c>
      <c r="E61" s="28">
        <v>7202</v>
      </c>
      <c r="F61" s="28"/>
      <c r="G61" s="28"/>
      <c r="H61" s="28"/>
      <c r="I61" s="28"/>
      <c r="J61" s="28"/>
      <c r="K61" s="28"/>
      <c r="L61" s="2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34.5" hidden="1">
      <c r="A62" s="25"/>
      <c r="B62" s="26" t="s">
        <v>106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34.5" hidden="1">
      <c r="A63" s="25"/>
      <c r="B63" s="26" t="s">
        <v>74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34.5" hidden="1">
      <c r="A64" s="25"/>
      <c r="B64" s="26" t="s">
        <v>75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34.5" hidden="1">
      <c r="A65" s="25"/>
      <c r="B65" s="26" t="s">
        <v>76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34.5" hidden="1">
      <c r="A66" s="25"/>
      <c r="B66" s="26" t="s">
        <v>77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34.5" hidden="1">
      <c r="A67" s="25"/>
      <c r="B67" s="26" t="s">
        <v>78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34.5" hidden="1">
      <c r="A68" s="25"/>
      <c r="B68" s="26" t="s">
        <v>79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34.5" hidden="1">
      <c r="A69" s="25"/>
      <c r="B69" s="26" t="s">
        <v>107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34.5" hidden="1">
      <c r="A70" s="25"/>
      <c r="B70" s="26" t="s">
        <v>108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34.5" hidden="1">
      <c r="A71" s="25"/>
      <c r="B71" s="26" t="s">
        <v>80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34.5" hidden="1">
      <c r="A72" s="25"/>
      <c r="B72" s="26" t="s">
        <v>81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34.5" hidden="1">
      <c r="A73" s="25"/>
      <c r="B73" s="26" t="s">
        <v>109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34.5" hidden="1">
      <c r="A74" s="25"/>
      <c r="B74" s="26" t="s">
        <v>82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34.5" hidden="1">
      <c r="A75" s="25"/>
      <c r="B75" s="26" t="s">
        <v>110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34.5" hidden="1">
      <c r="A76" s="25"/>
      <c r="B76" s="26" t="s">
        <v>83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34.5" hidden="1">
      <c r="A77" s="25"/>
      <c r="B77" s="26" t="s">
        <v>111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34.5" hidden="1">
      <c r="A78" s="25"/>
      <c r="B78" s="26" t="s">
        <v>168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34.5" hidden="1">
      <c r="A79" s="25"/>
      <c r="B79" s="26" t="s">
        <v>84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34.5" hidden="1">
      <c r="A80" s="25"/>
      <c r="B80" s="26" t="s">
        <v>112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34.5" hidden="1">
      <c r="A81" s="25"/>
      <c r="B81" s="26" t="s">
        <v>113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34.5" hidden="1">
      <c r="A82" s="25"/>
      <c r="B82" s="26" t="s">
        <v>85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34.5" hidden="1">
      <c r="A83" s="25"/>
      <c r="B83" s="26" t="s">
        <v>114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34.5" hidden="1">
      <c r="A84" s="25"/>
      <c r="B84" s="26" t="s">
        <v>86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34.5" hidden="1">
      <c r="A85" s="25"/>
      <c r="B85" s="26" t="s">
        <v>87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34.5" hidden="1">
      <c r="A86" s="25"/>
      <c r="B86" s="26" t="s">
        <v>88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34.5" hidden="1">
      <c r="A87" s="25"/>
      <c r="B87" s="26" t="s">
        <v>89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34.5" hidden="1">
      <c r="A88" s="25"/>
      <c r="B88" s="26" t="s">
        <v>115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34.5" hidden="1">
      <c r="A89" s="25"/>
      <c r="B89" s="26" t="s">
        <v>116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34.5" hidden="1">
      <c r="A90" s="25"/>
      <c r="B90" s="26" t="s">
        <v>90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34.5" hidden="1">
      <c r="A91" s="25"/>
      <c r="B91" s="26" t="s">
        <v>124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34.5" hidden="1">
      <c r="A92" s="25"/>
      <c r="B92" s="26" t="s">
        <v>117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34.5" hidden="1">
      <c r="A93" s="25"/>
      <c r="B93" s="26" t="s">
        <v>118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34.5" hidden="1">
      <c r="A94" s="25"/>
      <c r="B94" s="26" t="s">
        <v>91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34.5" hidden="1">
      <c r="A95" s="25"/>
      <c r="B95" s="26" t="s">
        <v>119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34.5" hidden="1">
      <c r="A96" s="25"/>
      <c r="B96" s="26" t="s">
        <v>92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7.25">
      <c r="A97" s="25"/>
      <c r="B97" s="26" t="s">
        <v>93</v>
      </c>
      <c r="C97" s="28">
        <v>170.9</v>
      </c>
      <c r="D97" s="28">
        <v>7524</v>
      </c>
      <c r="E97" s="28">
        <v>954</v>
      </c>
      <c r="F97" s="28"/>
      <c r="G97" s="28"/>
      <c r="H97" s="28">
        <v>62.8</v>
      </c>
      <c r="I97" s="28">
        <v>900</v>
      </c>
      <c r="J97" s="28">
        <v>214</v>
      </c>
      <c r="K97" s="28"/>
      <c r="L97" s="2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7.25">
      <c r="A98" s="25"/>
      <c r="B98" s="26" t="s">
        <v>94</v>
      </c>
      <c r="C98" s="28">
        <v>174.7</v>
      </c>
      <c r="D98" s="28">
        <v>7433</v>
      </c>
      <c r="E98" s="28">
        <v>6112</v>
      </c>
      <c r="F98" s="28"/>
      <c r="G98" s="28"/>
      <c r="H98" s="28">
        <v>64.1</v>
      </c>
      <c r="I98" s="28">
        <v>892</v>
      </c>
      <c r="J98" s="28">
        <v>364</v>
      </c>
      <c r="K98" s="28"/>
      <c r="L98" s="28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7.25">
      <c r="A99" s="25"/>
      <c r="B99" s="26" t="s">
        <v>95</v>
      </c>
      <c r="C99" s="28">
        <v>97.3</v>
      </c>
      <c r="D99" s="28">
        <v>7433</v>
      </c>
      <c r="E99" s="28">
        <v>3352</v>
      </c>
      <c r="F99" s="28"/>
      <c r="G99" s="28"/>
      <c r="H99" s="28">
        <v>35.6</v>
      </c>
      <c r="I99" s="28">
        <v>892</v>
      </c>
      <c r="J99" s="28">
        <v>368</v>
      </c>
      <c r="K99" s="28"/>
      <c r="L99" s="2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7.25">
      <c r="A100" s="25"/>
      <c r="B100" s="26" t="s">
        <v>96</v>
      </c>
      <c r="C100" s="28">
        <v>129.5</v>
      </c>
      <c r="D100" s="28">
        <v>7654</v>
      </c>
      <c r="E100" s="28">
        <v>684</v>
      </c>
      <c r="F100" s="28"/>
      <c r="G100" s="28"/>
      <c r="H100" s="28">
        <v>47.5</v>
      </c>
      <c r="I100" s="28">
        <v>918</v>
      </c>
      <c r="J100" s="28">
        <v>234</v>
      </c>
      <c r="K100" s="28"/>
      <c r="L100" s="28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7.25">
      <c r="A101" s="25"/>
      <c r="B101" s="26" t="s">
        <v>97</v>
      </c>
      <c r="C101" s="28">
        <v>51.5</v>
      </c>
      <c r="D101" s="28">
        <v>2212</v>
      </c>
      <c r="E101" s="28">
        <v>393</v>
      </c>
      <c r="F101" s="28"/>
      <c r="G101" s="28"/>
      <c r="H101" s="28">
        <v>18.9</v>
      </c>
      <c r="I101" s="28">
        <v>264</v>
      </c>
      <c r="J101" s="28">
        <v>45</v>
      </c>
      <c r="K101" s="28"/>
      <c r="L101" s="2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7.25">
      <c r="A102" s="25"/>
      <c r="B102" s="26" t="s">
        <v>98</v>
      </c>
      <c r="C102" s="28">
        <v>77.5</v>
      </c>
      <c r="D102" s="28">
        <v>8420</v>
      </c>
      <c r="E102" s="28">
        <v>351</v>
      </c>
      <c r="F102" s="28"/>
      <c r="G102" s="28"/>
      <c r="H102" s="28">
        <v>28.4</v>
      </c>
      <c r="I102" s="28">
        <v>1011</v>
      </c>
      <c r="J102" s="28">
        <v>14</v>
      </c>
      <c r="K102" s="28"/>
      <c r="L102" s="2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7.25">
      <c r="A103" s="25"/>
      <c r="B103" s="26" t="s">
        <v>99</v>
      </c>
      <c r="C103" s="28"/>
      <c r="D103" s="28">
        <v>151038</v>
      </c>
      <c r="E103" s="28">
        <v>1193</v>
      </c>
      <c r="F103" s="28"/>
      <c r="G103" s="28">
        <v>10</v>
      </c>
      <c r="H103" s="28"/>
      <c r="I103" s="28">
        <v>20333</v>
      </c>
      <c r="J103" s="28">
        <v>116</v>
      </c>
      <c r="K103" s="28"/>
      <c r="L103" s="2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7.25">
      <c r="A104" s="25"/>
      <c r="B104" s="26" t="s">
        <v>100</v>
      </c>
      <c r="C104" s="28">
        <v>37.5</v>
      </c>
      <c r="D104" s="28">
        <v>6359</v>
      </c>
      <c r="E104" s="28">
        <v>1190</v>
      </c>
      <c r="F104" s="28"/>
      <c r="G104" s="28"/>
      <c r="H104" s="28">
        <v>13.8</v>
      </c>
      <c r="I104" s="28">
        <v>761</v>
      </c>
      <c r="J104" s="28">
        <v>120</v>
      </c>
      <c r="K104" s="28"/>
      <c r="L104" s="2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7.25">
      <c r="A105" s="25"/>
      <c r="B105" s="26" t="s">
        <v>120</v>
      </c>
      <c r="C105" s="28">
        <v>155.7</v>
      </c>
      <c r="D105" s="28">
        <v>8250</v>
      </c>
      <c r="E105" s="28">
        <v>3544.8</v>
      </c>
      <c r="F105" s="28"/>
      <c r="G105" s="28"/>
      <c r="H105" s="28">
        <v>2.1</v>
      </c>
      <c r="I105" s="28">
        <v>209</v>
      </c>
      <c r="J105" s="28">
        <v>71</v>
      </c>
      <c r="K105" s="28"/>
      <c r="L105" s="28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7.25">
      <c r="A106" s="25"/>
      <c r="B106" s="26" t="s">
        <v>121</v>
      </c>
      <c r="C106" s="28">
        <v>237.1</v>
      </c>
      <c r="D106" s="28">
        <v>6276</v>
      </c>
      <c r="E106" s="28">
        <v>481</v>
      </c>
      <c r="F106" s="28"/>
      <c r="G106" s="28"/>
      <c r="H106" s="28">
        <v>87.2</v>
      </c>
      <c r="I106" s="28"/>
      <c r="J106" s="28">
        <v>162</v>
      </c>
      <c r="K106" s="28"/>
      <c r="L106" s="2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7.25">
      <c r="A107" s="25"/>
      <c r="B107" s="26" t="s">
        <v>180</v>
      </c>
      <c r="C107" s="28">
        <v>9.6</v>
      </c>
      <c r="D107" s="28">
        <v>10163</v>
      </c>
      <c r="E107" s="28">
        <v>1185.5</v>
      </c>
      <c r="F107" s="28"/>
      <c r="G107" s="28"/>
      <c r="H107" s="28"/>
      <c r="I107" s="28"/>
      <c r="J107" s="28"/>
      <c r="K107" s="28"/>
      <c r="L107" s="28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7.25">
      <c r="A108" s="25"/>
      <c r="B108" s="26" t="s">
        <v>122</v>
      </c>
      <c r="C108" s="28">
        <v>213</v>
      </c>
      <c r="D108" s="28">
        <v>17105</v>
      </c>
      <c r="E108" s="28">
        <v>4065.2</v>
      </c>
      <c r="F108" s="28"/>
      <c r="G108" s="28"/>
      <c r="H108" s="28">
        <v>25.7</v>
      </c>
      <c r="I108" s="28">
        <v>105</v>
      </c>
      <c r="J108" s="28">
        <v>9</v>
      </c>
      <c r="K108" s="28"/>
      <c r="L108" s="28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7.25">
      <c r="A109" s="25"/>
      <c r="B109" s="26" t="s">
        <v>101</v>
      </c>
      <c r="C109" s="28">
        <v>82.3</v>
      </c>
      <c r="D109" s="28">
        <v>23046</v>
      </c>
      <c r="E109" s="28">
        <v>3030</v>
      </c>
      <c r="F109" s="28"/>
      <c r="G109" s="28"/>
      <c r="H109" s="28">
        <v>30.3</v>
      </c>
      <c r="I109" s="28">
        <v>2762</v>
      </c>
      <c r="J109" s="28">
        <v>68</v>
      </c>
      <c r="K109" s="28"/>
      <c r="L109" s="28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34.5">
      <c r="A110" s="25"/>
      <c r="B110" s="26" t="s">
        <v>249</v>
      </c>
      <c r="C110" s="28">
        <v>33.5</v>
      </c>
      <c r="D110" s="28">
        <v>1343.7</v>
      </c>
      <c r="E110" s="28">
        <v>582.2</v>
      </c>
      <c r="F110" s="28"/>
      <c r="G110" s="28"/>
      <c r="H110" s="28"/>
      <c r="I110" s="28"/>
      <c r="J110" s="28"/>
      <c r="K110" s="28"/>
      <c r="L110" s="28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7.25">
      <c r="A111" s="25"/>
      <c r="B111" s="26" t="s">
        <v>123</v>
      </c>
      <c r="C111" s="28">
        <v>30</v>
      </c>
      <c r="D111" s="28">
        <v>13406.3</v>
      </c>
      <c r="E111" s="28">
        <v>189.4</v>
      </c>
      <c r="F111" s="28"/>
      <c r="G111" s="28"/>
      <c r="H111" s="28"/>
      <c r="I111" s="28"/>
      <c r="J111" s="28"/>
      <c r="K111" s="28"/>
      <c r="L111" s="28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51.75">
      <c r="A112" s="25" t="s">
        <v>237</v>
      </c>
      <c r="B112" s="26" t="s">
        <v>182</v>
      </c>
      <c r="C112" s="28">
        <f aca="true" t="shared" si="4" ref="C112:L112">SUM(C113:C120)</f>
        <v>686.097</v>
      </c>
      <c r="D112" s="28">
        <f>SUM(D113:D120)</f>
        <v>76300</v>
      </c>
      <c r="E112" s="62">
        <f t="shared" si="4"/>
        <v>7548.999999999999</v>
      </c>
      <c r="F112" s="28">
        <f t="shared" si="4"/>
        <v>0</v>
      </c>
      <c r="G112" s="28">
        <f t="shared" si="4"/>
        <v>0</v>
      </c>
      <c r="H112" s="28">
        <f t="shared" si="4"/>
        <v>0</v>
      </c>
      <c r="I112" s="28">
        <f t="shared" si="4"/>
        <v>0</v>
      </c>
      <c r="J112" s="28">
        <f t="shared" si="4"/>
        <v>0</v>
      </c>
      <c r="K112" s="28">
        <f t="shared" si="4"/>
        <v>0</v>
      </c>
      <c r="L112" s="28">
        <f t="shared" si="4"/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7.25">
      <c r="A113" s="25"/>
      <c r="B113" s="26" t="s">
        <v>69</v>
      </c>
      <c r="C113" s="28">
        <v>95.499</v>
      </c>
      <c r="D113" s="28">
        <v>21982</v>
      </c>
      <c r="E113" s="28">
        <v>1136.6</v>
      </c>
      <c r="F113" s="28"/>
      <c r="G113" s="28"/>
      <c r="H113" s="28"/>
      <c r="I113" s="28"/>
      <c r="J113" s="28"/>
      <c r="K113" s="28"/>
      <c r="L113" s="2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7.25">
      <c r="A114" s="25"/>
      <c r="B114" s="26" t="s">
        <v>239</v>
      </c>
      <c r="C114" s="28">
        <v>52.201</v>
      </c>
      <c r="D114" s="28">
        <v>2882</v>
      </c>
      <c r="E114" s="28">
        <v>313.3</v>
      </c>
      <c r="F114" s="28"/>
      <c r="G114" s="28"/>
      <c r="H114" s="28"/>
      <c r="I114" s="28"/>
      <c r="J114" s="28"/>
      <c r="K114" s="28"/>
      <c r="L114" s="28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34.5">
      <c r="A115" s="25"/>
      <c r="B115" s="26" t="s">
        <v>127</v>
      </c>
      <c r="C115" s="28"/>
      <c r="D115" s="28"/>
      <c r="E115" s="28">
        <v>619.9</v>
      </c>
      <c r="F115" s="28"/>
      <c r="G115" s="28"/>
      <c r="H115" s="28"/>
      <c r="I115" s="28"/>
      <c r="J115" s="28"/>
      <c r="K115" s="28"/>
      <c r="L115" s="28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34.5">
      <c r="A116" s="25"/>
      <c r="B116" s="26" t="s">
        <v>126</v>
      </c>
      <c r="C116" s="28">
        <v>264.916</v>
      </c>
      <c r="D116" s="28">
        <v>16636</v>
      </c>
      <c r="E116" s="28">
        <v>2594</v>
      </c>
      <c r="F116" s="28"/>
      <c r="G116" s="28"/>
      <c r="H116" s="28"/>
      <c r="I116" s="28"/>
      <c r="J116" s="28"/>
      <c r="K116" s="28"/>
      <c r="L116" s="28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7.25">
      <c r="A117" s="25"/>
      <c r="B117" s="26" t="s">
        <v>70</v>
      </c>
      <c r="C117" s="28">
        <v>41.51</v>
      </c>
      <c r="D117" s="28">
        <v>4200</v>
      </c>
      <c r="E117" s="28"/>
      <c r="F117" s="28"/>
      <c r="G117" s="28"/>
      <c r="H117" s="28"/>
      <c r="I117" s="28"/>
      <c r="J117" s="28"/>
      <c r="K117" s="28"/>
      <c r="L117" s="28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34.5">
      <c r="A118" s="25"/>
      <c r="B118" s="26" t="s">
        <v>240</v>
      </c>
      <c r="C118" s="28">
        <v>94.574</v>
      </c>
      <c r="D118" s="28">
        <v>11600</v>
      </c>
      <c r="E118" s="28">
        <v>693.4</v>
      </c>
      <c r="F118" s="28"/>
      <c r="G118" s="28"/>
      <c r="H118" s="28"/>
      <c r="I118" s="28"/>
      <c r="J118" s="28"/>
      <c r="K118" s="28"/>
      <c r="L118" s="28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34.5">
      <c r="A119" s="25"/>
      <c r="B119" s="26" t="s">
        <v>71</v>
      </c>
      <c r="C119" s="28">
        <v>79.095</v>
      </c>
      <c r="D119" s="28">
        <v>13000</v>
      </c>
      <c r="E119" s="28">
        <v>597.1</v>
      </c>
      <c r="F119" s="28"/>
      <c r="G119" s="28"/>
      <c r="H119" s="28"/>
      <c r="I119" s="28"/>
      <c r="J119" s="28"/>
      <c r="K119" s="28"/>
      <c r="L119" s="28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7.25">
      <c r="A120" s="25"/>
      <c r="B120" s="26" t="s">
        <v>72</v>
      </c>
      <c r="C120" s="28">
        <v>58.302</v>
      </c>
      <c r="D120" s="28">
        <v>6000</v>
      </c>
      <c r="E120" s="28">
        <v>1594.7</v>
      </c>
      <c r="F120" s="28"/>
      <c r="G120" s="28"/>
      <c r="H120" s="28"/>
      <c r="I120" s="28"/>
      <c r="J120" s="28"/>
      <c r="K120" s="28"/>
      <c r="L120" s="28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51.75">
      <c r="A121" s="25" t="s">
        <v>170</v>
      </c>
      <c r="B121" s="26" t="s">
        <v>62</v>
      </c>
      <c r="C121" s="28">
        <f aca="true" t="shared" si="5" ref="C121:H121">C122+C123+C125+C124+C126</f>
        <v>1287.82</v>
      </c>
      <c r="D121" s="28">
        <f>D122+D123+D125+D124+D126</f>
        <v>202812.5</v>
      </c>
      <c r="E121" s="28">
        <f t="shared" si="5"/>
        <v>23705.88</v>
      </c>
      <c r="F121" s="28">
        <f t="shared" si="5"/>
        <v>0</v>
      </c>
      <c r="G121" s="28">
        <f t="shared" si="5"/>
        <v>4.5</v>
      </c>
      <c r="H121" s="28">
        <f t="shared" si="5"/>
        <v>0</v>
      </c>
      <c r="I121" s="28">
        <f>I122+I123+I125+I124</f>
        <v>0</v>
      </c>
      <c r="J121" s="28">
        <f>J122+J123+J125+J124</f>
        <v>0</v>
      </c>
      <c r="K121" s="28">
        <f>K122+K123+K125+K124</f>
        <v>0</v>
      </c>
      <c r="L121" s="28">
        <f>L122+L123+L125+L124</f>
        <v>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34.5">
      <c r="A122" s="25"/>
      <c r="B122" s="26" t="s">
        <v>125</v>
      </c>
      <c r="C122" s="28"/>
      <c r="D122" s="28">
        <v>75937.5</v>
      </c>
      <c r="E122" s="28">
        <v>294.12</v>
      </c>
      <c r="F122" s="28"/>
      <c r="G122" s="28">
        <v>4.5</v>
      </c>
      <c r="H122" s="28"/>
      <c r="I122" s="28"/>
      <c r="J122" s="28"/>
      <c r="K122" s="28"/>
      <c r="L122" s="28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51.75">
      <c r="A123" s="25"/>
      <c r="B123" s="26" t="s">
        <v>4</v>
      </c>
      <c r="C123" s="28"/>
      <c r="D123" s="28">
        <v>34375</v>
      </c>
      <c r="E123" s="28">
        <v>294.12</v>
      </c>
      <c r="F123" s="28"/>
      <c r="G123" s="28"/>
      <c r="H123" s="28"/>
      <c r="I123" s="28"/>
      <c r="J123" s="28"/>
      <c r="K123" s="28"/>
      <c r="L123" s="28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7.25">
      <c r="A124" s="25"/>
      <c r="B124" s="26" t="s">
        <v>6</v>
      </c>
      <c r="C124" s="28">
        <v>37.51</v>
      </c>
      <c r="D124" s="28">
        <v>9375</v>
      </c>
      <c r="E124" s="28">
        <v>588.24</v>
      </c>
      <c r="F124" s="28"/>
      <c r="G124" s="28"/>
      <c r="H124" s="28"/>
      <c r="I124" s="28"/>
      <c r="J124" s="28"/>
      <c r="K124" s="28"/>
      <c r="L124" s="28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34.5">
      <c r="A125" s="25"/>
      <c r="B125" s="26" t="s">
        <v>5</v>
      </c>
      <c r="C125" s="28">
        <v>625.16</v>
      </c>
      <c r="D125" s="28">
        <v>83125</v>
      </c>
      <c r="E125" s="28">
        <v>11764.7</v>
      </c>
      <c r="F125" s="28"/>
      <c r="G125" s="28"/>
      <c r="H125" s="28"/>
      <c r="I125" s="28"/>
      <c r="J125" s="28"/>
      <c r="K125" s="28"/>
      <c r="L125" s="28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7.25">
      <c r="A126" s="25"/>
      <c r="B126" s="26" t="s">
        <v>250</v>
      </c>
      <c r="C126" s="28">
        <v>625.15</v>
      </c>
      <c r="D126" s="28"/>
      <c r="E126" s="28">
        <v>10764.7</v>
      </c>
      <c r="F126" s="28"/>
      <c r="G126" s="28"/>
      <c r="H126" s="28"/>
      <c r="I126" s="28"/>
      <c r="J126" s="28"/>
      <c r="K126" s="28"/>
      <c r="L126" s="28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86.25">
      <c r="A127" s="25" t="s">
        <v>238</v>
      </c>
      <c r="B127" s="26" t="s">
        <v>7</v>
      </c>
      <c r="C127" s="28">
        <f>C130</f>
        <v>0</v>
      </c>
      <c r="D127" s="28">
        <f aca="true" t="shared" si="6" ref="D127:L127">D130</f>
        <v>0</v>
      </c>
      <c r="E127" s="28">
        <f t="shared" si="6"/>
        <v>0</v>
      </c>
      <c r="F127" s="28">
        <f t="shared" si="6"/>
        <v>0</v>
      </c>
      <c r="G127" s="28">
        <f t="shared" si="6"/>
        <v>0</v>
      </c>
      <c r="H127" s="28">
        <f t="shared" si="6"/>
        <v>0</v>
      </c>
      <c r="I127" s="28">
        <f t="shared" si="6"/>
        <v>0</v>
      </c>
      <c r="J127" s="28">
        <f>J130</f>
        <v>0</v>
      </c>
      <c r="K127" s="28">
        <f t="shared" si="6"/>
        <v>0</v>
      </c>
      <c r="L127" s="28">
        <f t="shared" si="6"/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51.75">
      <c r="A128" s="25"/>
      <c r="B128" s="26" t="s">
        <v>175</v>
      </c>
      <c r="C128" s="28">
        <v>1187.8</v>
      </c>
      <c r="D128" s="28">
        <v>189062.5</v>
      </c>
      <c r="E128" s="28">
        <v>14588.24</v>
      </c>
      <c r="F128" s="28"/>
      <c r="G128" s="28"/>
      <c r="H128" s="28">
        <v>6.25</v>
      </c>
      <c r="I128" s="28">
        <v>6250</v>
      </c>
      <c r="J128" s="28">
        <v>3529.41</v>
      </c>
      <c r="K128" s="28"/>
      <c r="L128" s="28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34.5">
      <c r="A129" s="25"/>
      <c r="B129" s="26" t="s">
        <v>161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51.75" hidden="1">
      <c r="A130" s="25"/>
      <c r="B130" s="26" t="s">
        <v>3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51.75">
      <c r="A131" s="25" t="s">
        <v>167</v>
      </c>
      <c r="B131" s="26" t="s">
        <v>62</v>
      </c>
      <c r="C131" s="28">
        <f>C132+C133</f>
        <v>87.52</v>
      </c>
      <c r="D131" s="28">
        <f aca="true" t="shared" si="7" ref="D131:L131">D132+D133</f>
        <v>10312.5</v>
      </c>
      <c r="E131" s="28">
        <f t="shared" si="7"/>
        <v>647.06</v>
      </c>
      <c r="F131" s="28">
        <f t="shared" si="7"/>
        <v>0</v>
      </c>
      <c r="G131" s="28">
        <f t="shared" si="7"/>
        <v>0</v>
      </c>
      <c r="H131" s="28">
        <f t="shared" si="7"/>
        <v>1.9</v>
      </c>
      <c r="I131" s="28">
        <f t="shared" si="7"/>
        <v>313.13</v>
      </c>
      <c r="J131" s="28">
        <f t="shared" si="7"/>
        <v>3155</v>
      </c>
      <c r="K131" s="28">
        <f t="shared" si="7"/>
        <v>0</v>
      </c>
      <c r="L131" s="28">
        <f t="shared" si="7"/>
        <v>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34.5">
      <c r="A132" s="25"/>
      <c r="B132" s="26" t="s">
        <v>173</v>
      </c>
      <c r="C132" s="28">
        <v>47.51</v>
      </c>
      <c r="D132" s="28">
        <v>4375</v>
      </c>
      <c r="E132" s="28">
        <v>294.12</v>
      </c>
      <c r="F132" s="28"/>
      <c r="G132" s="28"/>
      <c r="H132" s="28">
        <v>1.9</v>
      </c>
      <c r="I132" s="28">
        <v>303.13</v>
      </c>
      <c r="J132" s="28">
        <v>30</v>
      </c>
      <c r="K132" s="28"/>
      <c r="L132" s="28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34.5">
      <c r="A133" s="25"/>
      <c r="B133" s="26" t="s">
        <v>174</v>
      </c>
      <c r="C133" s="28">
        <v>40.01</v>
      </c>
      <c r="D133" s="28">
        <v>5937.5</v>
      </c>
      <c r="E133" s="28">
        <v>352.94</v>
      </c>
      <c r="F133" s="28"/>
      <c r="G133" s="28"/>
      <c r="H133" s="28"/>
      <c r="I133" s="28">
        <v>10</v>
      </c>
      <c r="J133" s="28">
        <v>3125</v>
      </c>
      <c r="K133" s="28"/>
      <c r="L133" s="28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51.75">
      <c r="A134" s="25" t="s">
        <v>171</v>
      </c>
      <c r="B134" s="26" t="s">
        <v>176</v>
      </c>
      <c r="C134" s="28">
        <v>4.311</v>
      </c>
      <c r="D134" s="28">
        <v>5300</v>
      </c>
      <c r="E134" s="28"/>
      <c r="F134" s="28"/>
      <c r="G134" s="28"/>
      <c r="H134" s="28"/>
      <c r="I134" s="28"/>
      <c r="J134" s="28"/>
      <c r="K134" s="28"/>
      <c r="L134" s="28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34.5">
      <c r="A135" s="25" t="s">
        <v>172</v>
      </c>
      <c r="B135" s="26" t="s">
        <v>177</v>
      </c>
      <c r="C135" s="28">
        <v>14.1</v>
      </c>
      <c r="D135" s="28">
        <v>23300</v>
      </c>
      <c r="E135" s="28">
        <v>174</v>
      </c>
      <c r="F135" s="28"/>
      <c r="G135" s="28">
        <v>15</v>
      </c>
      <c r="H135" s="28"/>
      <c r="I135" s="28"/>
      <c r="J135" s="28"/>
      <c r="K135" s="28"/>
      <c r="L135" s="28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3:46" ht="18">
      <c r="C136" s="44"/>
      <c r="J136" s="4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2:46" ht="17.25">
      <c r="B137" s="4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2:46" ht="18">
      <c r="B138" s="42" t="s">
        <v>138</v>
      </c>
      <c r="J138" s="43" t="s">
        <v>139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2:46" ht="18">
      <c r="B139" s="42"/>
      <c r="J139" s="4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</sheetData>
  <mergeCells count="8">
    <mergeCell ref="A10:A12"/>
    <mergeCell ref="B10:B12"/>
    <mergeCell ref="C10:G10"/>
    <mergeCell ref="H10:L10"/>
    <mergeCell ref="D6:H6"/>
    <mergeCell ref="J2:L3"/>
    <mergeCell ref="H9:L9"/>
    <mergeCell ref="C7:I7"/>
  </mergeCells>
  <printOptions/>
  <pageMargins left="0.7874015748031497" right="0.3937007874015748" top="0.5118110236220472" bottom="0.29" header="0.5118110236220472" footer="0.28"/>
  <pageSetup fitToHeight="6" fitToWidth="1" horizontalDpi="600" verticalDpi="600" orientation="landscape" paperSize="9" scale="72" r:id="rId1"/>
  <rowBreaks count="5" manualBreakCount="5">
    <brk id="35" max="11" man="1"/>
    <brk id="49" max="11" man="1"/>
    <brk id="107" max="11" man="1"/>
    <brk id="126" max="11" man="1"/>
    <brk id="1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view="pageBreakPreview" zoomScale="60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6.875" style="6" customWidth="1"/>
    <col min="3" max="3" width="12.375" style="7" customWidth="1"/>
    <col min="4" max="4" width="16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625" style="7" customWidth="1"/>
    <col min="12" max="12" width="9.875" style="7" customWidth="1"/>
  </cols>
  <sheetData>
    <row r="1" spans="10:46" ht="18">
      <c r="J1" s="43" t="s">
        <v>30</v>
      </c>
      <c r="K1" s="43"/>
      <c r="L1" s="4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67" t="s">
        <v>135</v>
      </c>
      <c r="K2" s="68"/>
      <c r="L2" s="6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68"/>
      <c r="K3" s="68"/>
      <c r="L3" s="6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34"/>
      <c r="J4" s="43" t="s">
        <v>252</v>
      </c>
      <c r="K4" s="43"/>
      <c r="L4" s="4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34"/>
      <c r="F5" s="7" t="s">
        <v>136</v>
      </c>
      <c r="K5" s="84"/>
      <c r="L5" s="8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17.25">
      <c r="B6" s="34"/>
      <c r="C6" s="85" t="s">
        <v>246</v>
      </c>
      <c r="D6" s="85"/>
      <c r="E6" s="85"/>
      <c r="F6" s="85"/>
      <c r="G6" s="85"/>
      <c r="H6" s="85"/>
      <c r="I6" s="85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34"/>
      <c r="C7" s="85"/>
      <c r="D7" s="85"/>
      <c r="E7" s="85"/>
      <c r="F7" s="85"/>
      <c r="G7" s="85"/>
      <c r="H7" s="85"/>
      <c r="I7" s="8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34"/>
      <c r="C8" s="85"/>
      <c r="D8" s="85"/>
      <c r="E8" s="85"/>
      <c r="F8" s="85"/>
      <c r="G8" s="85"/>
      <c r="H8" s="85"/>
      <c r="I8" s="8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34"/>
      <c r="H9" s="69" t="s">
        <v>137</v>
      </c>
      <c r="I9" s="69"/>
      <c r="J9" s="69"/>
      <c r="K9" s="69"/>
      <c r="L9" s="6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72" t="s">
        <v>37</v>
      </c>
      <c r="B10" s="75" t="s">
        <v>44</v>
      </c>
      <c r="C10" s="78" t="s">
        <v>38</v>
      </c>
      <c r="D10" s="79"/>
      <c r="E10" s="79"/>
      <c r="F10" s="79"/>
      <c r="G10" s="80"/>
      <c r="H10" s="78" t="s">
        <v>39</v>
      </c>
      <c r="I10" s="79"/>
      <c r="J10" s="79"/>
      <c r="K10" s="79"/>
      <c r="L10" s="8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73"/>
      <c r="B11" s="82"/>
      <c r="C11" s="10" t="s">
        <v>132</v>
      </c>
      <c r="D11" s="10" t="s">
        <v>133</v>
      </c>
      <c r="E11" s="10" t="s">
        <v>162</v>
      </c>
      <c r="F11" s="10" t="s">
        <v>184</v>
      </c>
      <c r="G11" s="10" t="s">
        <v>43</v>
      </c>
      <c r="H11" s="10" t="s">
        <v>2</v>
      </c>
      <c r="I11" s="10" t="s">
        <v>134</v>
      </c>
      <c r="J11" s="10" t="s">
        <v>162</v>
      </c>
      <c r="K11" s="10" t="s">
        <v>184</v>
      </c>
      <c r="L11" s="10" t="s">
        <v>43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74"/>
      <c r="B12" s="83"/>
      <c r="C12" s="10" t="s">
        <v>40</v>
      </c>
      <c r="D12" s="10" t="s">
        <v>41</v>
      </c>
      <c r="E12" s="10" t="s">
        <v>45</v>
      </c>
      <c r="F12" s="10" t="s">
        <v>45</v>
      </c>
      <c r="G12" s="10" t="s">
        <v>46</v>
      </c>
      <c r="H12" s="10" t="s">
        <v>40</v>
      </c>
      <c r="I12" s="10" t="s">
        <v>41</v>
      </c>
      <c r="J12" s="10" t="s">
        <v>45</v>
      </c>
      <c r="K12" s="10" t="s">
        <v>45</v>
      </c>
      <c r="L12" s="10" t="s">
        <v>46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32" t="s">
        <v>66</v>
      </c>
      <c r="B13" s="12" t="s">
        <v>57</v>
      </c>
      <c r="C13" s="31">
        <f>C14+C15</f>
        <v>447.03999999999996</v>
      </c>
      <c r="D13" s="31">
        <f>D14+D15</f>
        <v>96555.82</v>
      </c>
      <c r="E13" s="31">
        <f>E14+E15</f>
        <v>3154.07</v>
      </c>
      <c r="F13" s="31"/>
      <c r="G13" s="31"/>
      <c r="H13" s="31">
        <f>H14+H15</f>
        <v>25.01</v>
      </c>
      <c r="I13" s="31">
        <f>I14+I15</f>
        <v>9192.31</v>
      </c>
      <c r="J13" s="31">
        <f>J14+J15</f>
        <v>581.39</v>
      </c>
      <c r="K13" s="31"/>
      <c r="L13" s="3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32"/>
      <c r="B14" s="12" t="s">
        <v>141</v>
      </c>
      <c r="C14" s="31">
        <v>312.62</v>
      </c>
      <c r="D14" s="31">
        <v>68181.82</v>
      </c>
      <c r="E14" s="31">
        <v>2616.28</v>
      </c>
      <c r="F14" s="31"/>
      <c r="G14" s="31"/>
      <c r="H14" s="31">
        <v>25.01</v>
      </c>
      <c r="I14" s="31">
        <v>9192.31</v>
      </c>
      <c r="J14" s="31">
        <v>581.39</v>
      </c>
      <c r="K14" s="31"/>
      <c r="L14" s="3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7.25" customHeight="1">
      <c r="A15" s="32"/>
      <c r="B15" s="12" t="s">
        <v>142</v>
      </c>
      <c r="C15" s="31">
        <v>134.42</v>
      </c>
      <c r="D15" s="31">
        <v>28374</v>
      </c>
      <c r="E15" s="31">
        <v>537.79</v>
      </c>
      <c r="F15" s="31"/>
      <c r="G15" s="31"/>
      <c r="H15" s="31"/>
      <c r="I15" s="31"/>
      <c r="J15" s="31"/>
      <c r="K15" s="31"/>
      <c r="L15" s="3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7" customHeight="1">
      <c r="A16" s="32" t="s">
        <v>42</v>
      </c>
      <c r="B16" s="12" t="s">
        <v>143</v>
      </c>
      <c r="C16" s="64">
        <f aca="true" t="shared" si="0" ref="C16:L16">SUM(C17:C55)</f>
        <v>8532.666</v>
      </c>
      <c r="D16" s="64">
        <f t="shared" si="0"/>
        <v>1099045.816</v>
      </c>
      <c r="E16" s="64">
        <f t="shared" si="0"/>
        <v>135589.65</v>
      </c>
      <c r="F16" s="31">
        <f t="shared" si="0"/>
        <v>43</v>
      </c>
      <c r="G16" s="31">
        <f t="shared" si="0"/>
        <v>0</v>
      </c>
      <c r="H16" s="64">
        <f t="shared" si="0"/>
        <v>264.94100000000003</v>
      </c>
      <c r="I16" s="64">
        <f t="shared" si="0"/>
        <v>39201.025</v>
      </c>
      <c r="J16" s="31">
        <f t="shared" si="0"/>
        <v>5138.387000000001</v>
      </c>
      <c r="K16" s="31">
        <f t="shared" si="0"/>
        <v>0</v>
      </c>
      <c r="L16" s="31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3" customHeight="1">
      <c r="A17" s="32"/>
      <c r="B17" s="12" t="s">
        <v>234</v>
      </c>
      <c r="C17" s="31">
        <v>190.614</v>
      </c>
      <c r="D17" s="31">
        <v>30178</v>
      </c>
      <c r="E17" s="31">
        <v>3318.6</v>
      </c>
      <c r="F17" s="31"/>
      <c r="G17" s="31"/>
      <c r="H17" s="31">
        <v>0.038</v>
      </c>
      <c r="I17" s="31">
        <v>25.581</v>
      </c>
      <c r="J17" s="31">
        <v>2.407</v>
      </c>
      <c r="K17" s="31"/>
      <c r="L17" s="3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7.5" customHeight="1">
      <c r="A18" s="32"/>
      <c r="B18" s="12" t="s">
        <v>32</v>
      </c>
      <c r="C18" s="31">
        <v>126.98</v>
      </c>
      <c r="D18" s="31">
        <v>32861</v>
      </c>
      <c r="E18" s="31">
        <v>3605.1</v>
      </c>
      <c r="F18" s="31"/>
      <c r="G18" s="31"/>
      <c r="H18" s="31"/>
      <c r="I18" s="31"/>
      <c r="J18" s="31"/>
      <c r="K18" s="31"/>
      <c r="L18" s="3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40.5" customHeight="1">
      <c r="A19" s="32"/>
      <c r="B19" s="12" t="s">
        <v>33</v>
      </c>
      <c r="C19" s="31">
        <v>264.326</v>
      </c>
      <c r="D19" s="31">
        <v>58325.4</v>
      </c>
      <c r="E19" s="31">
        <v>9657.4</v>
      </c>
      <c r="F19" s="31"/>
      <c r="G19" s="31"/>
      <c r="H19" s="31">
        <v>0.638</v>
      </c>
      <c r="I19" s="31">
        <v>89.535</v>
      </c>
      <c r="J19" s="31">
        <v>48.736</v>
      </c>
      <c r="K19" s="31"/>
      <c r="L19" s="3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4.5" customHeight="1" hidden="1">
      <c r="A20" s="32"/>
      <c r="B20" s="12" t="s">
        <v>144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7.25" customHeight="1" hidden="1">
      <c r="A21" s="32"/>
      <c r="B21" s="12" t="s">
        <v>145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32"/>
      <c r="B22" s="12" t="s">
        <v>233</v>
      </c>
      <c r="C22" s="31">
        <v>148</v>
      </c>
      <c r="D22" s="31">
        <v>43761</v>
      </c>
      <c r="E22" s="31">
        <v>3091.8</v>
      </c>
      <c r="F22" s="31"/>
      <c r="G22" s="31"/>
      <c r="H22" s="31">
        <v>0.063</v>
      </c>
      <c r="I22" s="31">
        <v>30.698</v>
      </c>
      <c r="J22" s="31">
        <v>3.008</v>
      </c>
      <c r="K22" s="31"/>
      <c r="L22" s="3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2.75" customHeight="1">
      <c r="A23" s="32"/>
      <c r="B23" s="12" t="s">
        <v>232</v>
      </c>
      <c r="C23" s="31">
        <v>190.614</v>
      </c>
      <c r="D23" s="31">
        <v>37072</v>
      </c>
      <c r="E23" s="31">
        <v>1862.24</v>
      </c>
      <c r="F23" s="31"/>
      <c r="G23" s="31"/>
      <c r="H23" s="31"/>
      <c r="I23" s="31"/>
      <c r="J23" s="31"/>
      <c r="K23" s="31"/>
      <c r="L23" s="3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32"/>
      <c r="B24" s="12" t="s">
        <v>231</v>
      </c>
      <c r="C24" s="31">
        <v>296</v>
      </c>
      <c r="D24" s="31">
        <v>42747</v>
      </c>
      <c r="E24" s="31">
        <v>5157</v>
      </c>
      <c r="F24" s="31"/>
      <c r="G24" s="31"/>
      <c r="H24" s="31">
        <v>9.127</v>
      </c>
      <c r="I24" s="31">
        <v>383.72</v>
      </c>
      <c r="J24" s="31">
        <v>114.32</v>
      </c>
      <c r="K24" s="31"/>
      <c r="L24" s="3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32"/>
      <c r="B25" s="12" t="s">
        <v>230</v>
      </c>
      <c r="C25" s="31">
        <v>200.98</v>
      </c>
      <c r="D25" s="31">
        <v>32862</v>
      </c>
      <c r="E25" s="31">
        <v>3993.1</v>
      </c>
      <c r="F25" s="31"/>
      <c r="G25" s="31"/>
      <c r="H25" s="31">
        <v>0.025</v>
      </c>
      <c r="I25" s="31">
        <v>15.349</v>
      </c>
      <c r="J25" s="31">
        <v>1.805</v>
      </c>
      <c r="K25" s="31"/>
      <c r="L25" s="3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 customHeight="1" hidden="1">
      <c r="A26" s="32"/>
      <c r="B26" s="12" t="s">
        <v>146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32"/>
      <c r="B27" s="12" t="s">
        <v>229</v>
      </c>
      <c r="C27" s="31">
        <v>190.614</v>
      </c>
      <c r="D27" s="31">
        <v>47650</v>
      </c>
      <c r="E27" s="31">
        <v>4637.7</v>
      </c>
      <c r="F27" s="31"/>
      <c r="G27" s="31"/>
      <c r="H27" s="31"/>
      <c r="I27" s="31"/>
      <c r="J27" s="31"/>
      <c r="K27" s="31"/>
      <c r="L27" s="3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32"/>
      <c r="B28" s="12" t="s">
        <v>228</v>
      </c>
      <c r="C28" s="31">
        <v>190.614</v>
      </c>
      <c r="D28" s="31">
        <v>25961</v>
      </c>
      <c r="E28" s="31">
        <v>3605.1</v>
      </c>
      <c r="F28" s="31"/>
      <c r="G28" s="31"/>
      <c r="H28" s="31">
        <v>9.052</v>
      </c>
      <c r="I28" s="31">
        <v>3162.039</v>
      </c>
      <c r="J28" s="31">
        <v>201.564</v>
      </c>
      <c r="K28" s="31"/>
      <c r="L28" s="3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32"/>
      <c r="B29" s="12" t="s">
        <v>227</v>
      </c>
      <c r="C29" s="31">
        <v>317.307</v>
      </c>
      <c r="D29" s="31">
        <v>52057</v>
      </c>
      <c r="E29" s="31">
        <v>5413.623</v>
      </c>
      <c r="F29" s="31"/>
      <c r="G29" s="31"/>
      <c r="H29" s="31">
        <v>37.009</v>
      </c>
      <c r="I29" s="31">
        <v>1151.16</v>
      </c>
      <c r="J29" s="31">
        <v>122.744</v>
      </c>
      <c r="K29" s="31"/>
      <c r="L29" s="3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4.5" hidden="1">
      <c r="A30" s="32"/>
      <c r="B30" s="12" t="s">
        <v>207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32"/>
      <c r="B31" s="12" t="s">
        <v>226</v>
      </c>
      <c r="C31" s="31">
        <v>116.327</v>
      </c>
      <c r="D31" s="31">
        <v>29028</v>
      </c>
      <c r="E31" s="31">
        <v>3217.1</v>
      </c>
      <c r="F31" s="31"/>
      <c r="G31" s="31"/>
      <c r="H31" s="31"/>
      <c r="I31" s="31"/>
      <c r="J31" s="31"/>
      <c r="K31" s="31"/>
      <c r="L31" s="3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32"/>
      <c r="B32" s="12" t="s">
        <v>147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7.25" customHeight="1" hidden="1">
      <c r="A33" s="32"/>
      <c r="B33" s="12" t="s">
        <v>148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9" customHeight="1">
      <c r="A34" s="32"/>
      <c r="B34" s="12" t="s">
        <v>225</v>
      </c>
      <c r="C34" s="31">
        <v>190.614</v>
      </c>
      <c r="D34" s="31">
        <v>27111</v>
      </c>
      <c r="E34" s="31">
        <v>2966.46</v>
      </c>
      <c r="F34" s="31"/>
      <c r="G34" s="31"/>
      <c r="H34" s="31">
        <v>0.125</v>
      </c>
      <c r="I34" s="31">
        <v>46.046</v>
      </c>
      <c r="J34" s="31">
        <v>6.017</v>
      </c>
      <c r="K34" s="31"/>
      <c r="L34" s="3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39.75" customHeight="1">
      <c r="A35" s="32"/>
      <c r="B35" s="12" t="s">
        <v>224</v>
      </c>
      <c r="C35" s="31">
        <v>95.307</v>
      </c>
      <c r="D35" s="31">
        <v>28699</v>
      </c>
      <c r="E35" s="31">
        <v>2835.1</v>
      </c>
      <c r="F35" s="31"/>
      <c r="G35" s="31"/>
      <c r="H35" s="31"/>
      <c r="I35" s="31"/>
      <c r="J35" s="31"/>
      <c r="K35" s="31"/>
      <c r="L35" s="3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 customHeight="1" hidden="1">
      <c r="A36" s="32"/>
      <c r="B36" s="12" t="s">
        <v>149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32"/>
      <c r="B37" s="12" t="s">
        <v>208</v>
      </c>
      <c r="C37" s="31">
        <v>361.073</v>
      </c>
      <c r="D37" s="31">
        <v>54989</v>
      </c>
      <c r="E37" s="31">
        <v>6326.8</v>
      </c>
      <c r="F37" s="31"/>
      <c r="G37" s="31"/>
      <c r="H37" s="31">
        <v>0.063</v>
      </c>
      <c r="I37" s="31">
        <v>43.488</v>
      </c>
      <c r="J37" s="31">
        <v>4.814</v>
      </c>
      <c r="K37" s="31"/>
      <c r="L37" s="3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86.25">
      <c r="A38" s="32"/>
      <c r="B38" s="12" t="s">
        <v>193</v>
      </c>
      <c r="C38" s="31">
        <v>518.507</v>
      </c>
      <c r="D38" s="31">
        <v>74009</v>
      </c>
      <c r="E38" s="31">
        <v>5505</v>
      </c>
      <c r="F38" s="31"/>
      <c r="G38" s="31"/>
      <c r="H38" s="31">
        <v>9.002</v>
      </c>
      <c r="I38" s="31">
        <v>2430.227</v>
      </c>
      <c r="J38" s="31">
        <v>66.185</v>
      </c>
      <c r="K38" s="31"/>
      <c r="L38" s="3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32"/>
      <c r="B39" s="12" t="s">
        <v>194</v>
      </c>
      <c r="C39" s="31">
        <v>565.326</v>
      </c>
      <c r="D39" s="31">
        <v>35518</v>
      </c>
      <c r="E39" s="31">
        <v>4747.5</v>
      </c>
      <c r="F39" s="31"/>
      <c r="G39" s="31"/>
      <c r="H39" s="31">
        <v>69.142</v>
      </c>
      <c r="I39" s="31">
        <v>3325.574</v>
      </c>
      <c r="J39" s="31">
        <v>517.449</v>
      </c>
      <c r="K39" s="31"/>
      <c r="L39" s="3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32"/>
      <c r="B40" s="12" t="s">
        <v>195</v>
      </c>
      <c r="C40" s="31">
        <v>438.998</v>
      </c>
      <c r="D40" s="31">
        <v>18724</v>
      </c>
      <c r="E40" s="31">
        <v>4852.5</v>
      </c>
      <c r="F40" s="31"/>
      <c r="G40" s="31"/>
      <c r="H40" s="31">
        <v>5.176</v>
      </c>
      <c r="I40" s="31">
        <v>53.721</v>
      </c>
      <c r="J40" s="31">
        <v>170.277</v>
      </c>
      <c r="K40" s="31"/>
      <c r="L40" s="3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32"/>
      <c r="B41" s="12" t="s">
        <v>196</v>
      </c>
      <c r="C41" s="31">
        <v>238.059</v>
      </c>
      <c r="D41" s="31">
        <v>45428</v>
      </c>
      <c r="E41" s="31">
        <v>3562.5</v>
      </c>
      <c r="F41" s="31">
        <v>43</v>
      </c>
      <c r="G41" s="31"/>
      <c r="H41" s="31">
        <v>5.751</v>
      </c>
      <c r="I41" s="31">
        <v>1918.6</v>
      </c>
      <c r="J41" s="31">
        <v>150.421</v>
      </c>
      <c r="K41" s="31"/>
      <c r="L41" s="3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32"/>
      <c r="B42" s="12" t="s">
        <v>197</v>
      </c>
      <c r="C42" s="31">
        <v>272.615</v>
      </c>
      <c r="D42" s="31">
        <v>8710.95</v>
      </c>
      <c r="E42" s="31">
        <v>7117.5</v>
      </c>
      <c r="F42" s="31"/>
      <c r="G42" s="31"/>
      <c r="H42" s="31">
        <v>32.508</v>
      </c>
      <c r="I42" s="31">
        <v>1534.88</v>
      </c>
      <c r="J42" s="31">
        <v>90.253</v>
      </c>
      <c r="K42" s="31"/>
      <c r="L42" s="3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32"/>
      <c r="B43" s="12" t="s">
        <v>198</v>
      </c>
      <c r="C43" s="31">
        <v>333.071</v>
      </c>
      <c r="D43" s="31">
        <v>25661</v>
      </c>
      <c r="E43" s="31">
        <v>5392.5</v>
      </c>
      <c r="F43" s="31"/>
      <c r="G43" s="31"/>
      <c r="H43" s="31"/>
      <c r="I43" s="31"/>
      <c r="J43" s="31"/>
      <c r="K43" s="31"/>
      <c r="L43" s="3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32"/>
      <c r="B44" s="12" t="s">
        <v>199</v>
      </c>
      <c r="C44" s="31">
        <v>193.239</v>
      </c>
      <c r="D44" s="31">
        <v>14708</v>
      </c>
      <c r="E44" s="31">
        <v>4162.5</v>
      </c>
      <c r="F44" s="31"/>
      <c r="G44" s="31"/>
      <c r="H44" s="31"/>
      <c r="I44" s="31"/>
      <c r="J44" s="31"/>
      <c r="K44" s="31"/>
      <c r="L44" s="3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32"/>
      <c r="B45" s="12" t="s">
        <v>200</v>
      </c>
      <c r="C45" s="31">
        <v>423.698</v>
      </c>
      <c r="D45" s="31">
        <v>37552</v>
      </c>
      <c r="E45" s="31">
        <v>7335</v>
      </c>
      <c r="F45" s="31"/>
      <c r="G45" s="31"/>
      <c r="H45" s="31">
        <v>16.254</v>
      </c>
      <c r="I45" s="31">
        <v>17906.935</v>
      </c>
      <c r="J45" s="31">
        <v>601.685</v>
      </c>
      <c r="K45" s="31"/>
      <c r="L45" s="3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86.25">
      <c r="A46" s="32"/>
      <c r="B46" s="12" t="s">
        <v>201</v>
      </c>
      <c r="C46" s="31">
        <v>447.793</v>
      </c>
      <c r="D46" s="31">
        <v>39482</v>
      </c>
      <c r="E46" s="31">
        <v>10680</v>
      </c>
      <c r="F46" s="31"/>
      <c r="G46" s="31"/>
      <c r="H46" s="31">
        <v>14.454</v>
      </c>
      <c r="I46" s="31">
        <v>723.952</v>
      </c>
      <c r="J46" s="31">
        <v>169.675</v>
      </c>
      <c r="K46" s="31"/>
      <c r="L46" s="3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86.25">
      <c r="A47" s="32"/>
      <c r="B47" s="12" t="s">
        <v>202</v>
      </c>
      <c r="C47" s="31">
        <v>452.805</v>
      </c>
      <c r="D47" s="31">
        <v>32545</v>
      </c>
      <c r="E47" s="31">
        <v>4425</v>
      </c>
      <c r="F47" s="31"/>
      <c r="G47" s="31"/>
      <c r="H47" s="31">
        <v>26.257</v>
      </c>
      <c r="I47" s="31">
        <v>2087.437</v>
      </c>
      <c r="J47" s="31">
        <v>18.652</v>
      </c>
      <c r="K47" s="31"/>
      <c r="L47" s="3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03.5">
      <c r="A48" s="32"/>
      <c r="B48" s="12" t="s">
        <v>183</v>
      </c>
      <c r="C48" s="31">
        <v>490.688</v>
      </c>
      <c r="D48" s="31">
        <v>50174</v>
      </c>
      <c r="E48" s="31">
        <v>4327.5</v>
      </c>
      <c r="F48" s="31"/>
      <c r="G48" s="31"/>
      <c r="H48" s="31"/>
      <c r="I48" s="31">
        <v>1279.067</v>
      </c>
      <c r="J48" s="31">
        <v>150.421</v>
      </c>
      <c r="K48" s="31"/>
      <c r="L48" s="3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32"/>
      <c r="B49" s="12" t="s">
        <v>203</v>
      </c>
      <c r="C49" s="31">
        <v>283.953</v>
      </c>
      <c r="D49" s="31">
        <v>20654</v>
      </c>
      <c r="E49" s="31">
        <v>3885</v>
      </c>
      <c r="F49" s="31"/>
      <c r="G49" s="31"/>
      <c r="H49" s="31"/>
      <c r="I49" s="31"/>
      <c r="J49" s="31"/>
      <c r="K49" s="31"/>
      <c r="L49" s="3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69">
      <c r="A50" s="32"/>
      <c r="B50" s="12" t="s">
        <v>204</v>
      </c>
      <c r="C50" s="31">
        <v>377.857</v>
      </c>
      <c r="D50" s="31">
        <v>36509</v>
      </c>
      <c r="E50" s="31">
        <v>4477.5</v>
      </c>
      <c r="F50" s="31"/>
      <c r="G50" s="31"/>
      <c r="H50" s="31">
        <v>9.627</v>
      </c>
      <c r="I50" s="31">
        <v>537.208</v>
      </c>
      <c r="J50" s="31">
        <v>72.202</v>
      </c>
      <c r="K50" s="31"/>
      <c r="L50" s="3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51.75">
      <c r="A51" s="32"/>
      <c r="B51" s="12" t="s">
        <v>205</v>
      </c>
      <c r="C51" s="31">
        <v>454.522</v>
      </c>
      <c r="D51" s="31">
        <v>81885</v>
      </c>
      <c r="E51" s="31">
        <v>4530</v>
      </c>
      <c r="F51" s="31"/>
      <c r="G51" s="31"/>
      <c r="H51" s="31">
        <v>20.63</v>
      </c>
      <c r="I51" s="31">
        <v>2455.808</v>
      </c>
      <c r="J51" s="31">
        <v>2625.752</v>
      </c>
      <c r="K51" s="31"/>
      <c r="L51" s="3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32"/>
      <c r="B52" s="12" t="s">
        <v>206</v>
      </c>
      <c r="C52" s="31">
        <v>60.015</v>
      </c>
      <c r="D52" s="31">
        <v>6651.15</v>
      </c>
      <c r="E52" s="31">
        <v>240.674</v>
      </c>
      <c r="F52" s="31"/>
      <c r="G52" s="31"/>
      <c r="H52" s="31"/>
      <c r="I52" s="31"/>
      <c r="J52" s="31"/>
      <c r="K52" s="31"/>
      <c r="L52" s="3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7.25" hidden="1">
      <c r="A53" s="32"/>
      <c r="B53" s="12" t="s">
        <v>150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7.25">
      <c r="A54" s="32"/>
      <c r="B54" s="12" t="s">
        <v>123</v>
      </c>
      <c r="C54" s="31">
        <v>44.386</v>
      </c>
      <c r="D54" s="31">
        <v>22115.063</v>
      </c>
      <c r="E54" s="31">
        <v>541.516</v>
      </c>
      <c r="F54" s="31"/>
      <c r="G54" s="31"/>
      <c r="H54" s="31"/>
      <c r="I54" s="31"/>
      <c r="J54" s="31"/>
      <c r="K54" s="31"/>
      <c r="L54" s="3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32"/>
      <c r="B55" s="12" t="s">
        <v>151</v>
      </c>
      <c r="C55" s="31">
        <v>57.764</v>
      </c>
      <c r="D55" s="31">
        <v>5418.253</v>
      </c>
      <c r="E55" s="31">
        <v>120.337</v>
      </c>
      <c r="F55" s="31"/>
      <c r="G55" s="31"/>
      <c r="H55" s="31"/>
      <c r="I55" s="31"/>
      <c r="J55" s="31"/>
      <c r="K55" s="31"/>
      <c r="L55" s="3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57.75" customHeight="1">
      <c r="A56" s="32" t="s">
        <v>130</v>
      </c>
      <c r="B56" s="12" t="s">
        <v>152</v>
      </c>
      <c r="C56" s="31">
        <f aca="true" t="shared" si="1" ref="C56:L56">C57+C58+C59+C60+C61</f>
        <v>3500.87</v>
      </c>
      <c r="D56" s="31">
        <f t="shared" si="1"/>
        <v>818008</v>
      </c>
      <c r="E56" s="31">
        <f t="shared" si="1"/>
        <v>112574</v>
      </c>
      <c r="F56" s="31">
        <f t="shared" si="1"/>
        <v>64935</v>
      </c>
      <c r="G56" s="31">
        <f t="shared" si="1"/>
        <v>0</v>
      </c>
      <c r="H56" s="31">
        <f t="shared" si="1"/>
        <v>318.21999999999997</v>
      </c>
      <c r="I56" s="31">
        <f t="shared" si="1"/>
        <v>70194</v>
      </c>
      <c r="J56" s="31">
        <f t="shared" si="1"/>
        <v>8732</v>
      </c>
      <c r="K56" s="31">
        <f t="shared" si="1"/>
        <v>1013</v>
      </c>
      <c r="L56" s="31">
        <f t="shared" si="1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27" customHeight="1">
      <c r="A57" s="32"/>
      <c r="B57" s="12" t="s">
        <v>164</v>
      </c>
      <c r="C57" s="31">
        <v>1165.29</v>
      </c>
      <c r="D57" s="31">
        <v>195122</v>
      </c>
      <c r="E57" s="31">
        <v>20156</v>
      </c>
      <c r="F57" s="31"/>
      <c r="G57" s="31"/>
      <c r="H57" s="31">
        <v>155.68</v>
      </c>
      <c r="I57" s="31">
        <v>29328</v>
      </c>
      <c r="J57" s="31">
        <v>4220</v>
      </c>
      <c r="K57" s="31"/>
      <c r="L57" s="3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32"/>
      <c r="B58" s="12" t="s">
        <v>8</v>
      </c>
      <c r="C58" s="31">
        <v>1321.58</v>
      </c>
      <c r="D58" s="31">
        <v>257523</v>
      </c>
      <c r="E58" s="31">
        <v>38026</v>
      </c>
      <c r="F58" s="31"/>
      <c r="G58" s="31"/>
      <c r="H58" s="31">
        <v>56.26</v>
      </c>
      <c r="I58" s="31">
        <v>17422</v>
      </c>
      <c r="J58" s="31">
        <v>1504</v>
      </c>
      <c r="K58" s="31"/>
      <c r="L58" s="3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32"/>
      <c r="B59" s="12" t="s">
        <v>166</v>
      </c>
      <c r="C59" s="31">
        <v>776.44</v>
      </c>
      <c r="D59" s="31">
        <v>291733</v>
      </c>
      <c r="E59" s="31">
        <v>48315</v>
      </c>
      <c r="F59" s="31">
        <v>64935</v>
      </c>
      <c r="G59" s="31"/>
      <c r="H59" s="31">
        <v>30.01</v>
      </c>
      <c r="I59" s="31">
        <v>8869</v>
      </c>
      <c r="J59" s="31">
        <v>782</v>
      </c>
      <c r="K59" s="31">
        <v>13</v>
      </c>
      <c r="L59" s="3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48.75" customHeight="1">
      <c r="A60" s="32"/>
      <c r="B60" s="12" t="s">
        <v>165</v>
      </c>
      <c r="C60" s="31">
        <v>177.54</v>
      </c>
      <c r="D60" s="31">
        <v>51774</v>
      </c>
      <c r="E60" s="31">
        <v>5836</v>
      </c>
      <c r="F60" s="31"/>
      <c r="G60" s="31"/>
      <c r="H60" s="31">
        <v>76.27</v>
      </c>
      <c r="I60" s="31">
        <v>14575</v>
      </c>
      <c r="J60" s="31">
        <v>2226</v>
      </c>
      <c r="K60" s="7">
        <v>1000</v>
      </c>
      <c r="L60" s="3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32"/>
      <c r="B61" s="12" t="s">
        <v>123</v>
      </c>
      <c r="C61" s="31">
        <v>60.02</v>
      </c>
      <c r="D61" s="31">
        <v>21856</v>
      </c>
      <c r="E61" s="31">
        <v>241</v>
      </c>
      <c r="F61" s="31"/>
      <c r="G61" s="31"/>
      <c r="H61" s="31"/>
      <c r="I61" s="31"/>
      <c r="J61" s="31"/>
      <c r="K61" s="31"/>
      <c r="L61" s="3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32" t="s">
        <v>35</v>
      </c>
      <c r="B62" s="12" t="s">
        <v>36</v>
      </c>
      <c r="C62" s="31"/>
      <c r="D62" s="31">
        <v>419580.42</v>
      </c>
      <c r="E62" s="31">
        <v>17441.87</v>
      </c>
      <c r="F62" s="31"/>
      <c r="G62" s="31"/>
      <c r="H62" s="31"/>
      <c r="I62" s="31"/>
      <c r="J62" s="31"/>
      <c r="K62" s="31"/>
      <c r="L62" s="3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36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36"/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12" s="4" customFormat="1" ht="18.75">
      <c r="A65" s="36"/>
      <c r="B65" s="39" t="s">
        <v>138</v>
      </c>
      <c r="C65" s="40"/>
      <c r="D65" s="40"/>
      <c r="E65" s="40"/>
      <c r="F65" s="40"/>
      <c r="G65" s="40"/>
      <c r="H65" s="40"/>
      <c r="I65" s="40"/>
      <c r="J65" s="65" t="s">
        <v>139</v>
      </c>
      <c r="K65" s="65"/>
      <c r="L65" s="35"/>
    </row>
    <row r="66" spans="1:12" s="4" customFormat="1" ht="18.75">
      <c r="A66" s="36"/>
      <c r="C66" s="40"/>
      <c r="D66" s="40"/>
      <c r="E66" s="40"/>
      <c r="F66" s="40"/>
      <c r="G66" s="40"/>
      <c r="H66" s="40"/>
      <c r="I66" s="40"/>
      <c r="J66" s="40"/>
      <c r="K66" s="40"/>
      <c r="L66" s="35"/>
    </row>
    <row r="67" spans="1:12" s="4" customFormat="1" ht="18.75">
      <c r="A67" s="36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35"/>
    </row>
    <row r="68" spans="1:12" s="4" customFormat="1" ht="18.75">
      <c r="A68" s="36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35"/>
    </row>
  </sheetData>
  <mergeCells count="9">
    <mergeCell ref="J65:K65"/>
    <mergeCell ref="K5:L5"/>
    <mergeCell ref="C6:I8"/>
    <mergeCell ref="B10:B12"/>
    <mergeCell ref="A10:A12"/>
    <mergeCell ref="C10:G10"/>
    <mergeCell ref="J2:L3"/>
    <mergeCell ref="H9:L9"/>
    <mergeCell ref="H10:L10"/>
  </mergeCells>
  <printOptions/>
  <pageMargins left="0.7874015748031497" right="0.3937007874015748" top="0.5118110236220472" bottom="0.29" header="0.5118110236220472" footer="0.28"/>
  <pageSetup fitToHeight="5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1">
      <pane xSplit="2" ySplit="11" topLeftCell="F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1" width="14.00390625" style="7" customWidth="1"/>
    <col min="12" max="12" width="9.875" style="7" customWidth="1"/>
  </cols>
  <sheetData>
    <row r="1" spans="1:12" ht="18">
      <c r="A1" s="5" t="s">
        <v>169</v>
      </c>
      <c r="B1" s="42"/>
      <c r="J1" s="43" t="s">
        <v>31</v>
      </c>
      <c r="K1" s="43"/>
      <c r="L1" s="41"/>
    </row>
    <row r="2" spans="10:12" ht="2.25" customHeight="1">
      <c r="J2" s="67" t="s">
        <v>135</v>
      </c>
      <c r="K2" s="68"/>
      <c r="L2" s="68"/>
    </row>
    <row r="3" spans="10:12" ht="17.25">
      <c r="J3" s="68"/>
      <c r="K3" s="68"/>
      <c r="L3" s="68"/>
    </row>
    <row r="4" spans="2:12" ht="18">
      <c r="B4" s="34"/>
      <c r="J4" s="43" t="s">
        <v>252</v>
      </c>
      <c r="K4" s="43"/>
      <c r="L4" s="41"/>
    </row>
    <row r="5" spans="2:12" ht="17.25">
      <c r="B5" s="34"/>
      <c r="F5" s="7" t="s">
        <v>136</v>
      </c>
      <c r="K5" s="84"/>
      <c r="L5" s="84"/>
    </row>
    <row r="6" spans="2:10" ht="39.75" customHeight="1">
      <c r="B6" s="34"/>
      <c r="C6" s="70" t="s">
        <v>247</v>
      </c>
      <c r="D6" s="71"/>
      <c r="E6" s="71"/>
      <c r="F6" s="71"/>
      <c r="G6" s="71"/>
      <c r="H6" s="71"/>
      <c r="I6" s="71"/>
      <c r="J6" s="6"/>
    </row>
    <row r="7" spans="2:8" ht="17.25">
      <c r="B7" s="34"/>
      <c r="D7" s="85"/>
      <c r="E7" s="85"/>
      <c r="F7" s="85"/>
      <c r="G7" s="85"/>
      <c r="H7" s="85"/>
    </row>
    <row r="8" spans="2:12" ht="17.25" hidden="1">
      <c r="B8" s="34"/>
      <c r="H8" s="69" t="s">
        <v>137</v>
      </c>
      <c r="I8" s="69"/>
      <c r="J8" s="69"/>
      <c r="K8" s="69"/>
      <c r="L8" s="69"/>
    </row>
    <row r="9" spans="1:12" ht="17.25">
      <c r="A9" s="72" t="s">
        <v>37</v>
      </c>
      <c r="B9" s="75" t="s">
        <v>44</v>
      </c>
      <c r="C9" s="78" t="s">
        <v>38</v>
      </c>
      <c r="D9" s="79"/>
      <c r="E9" s="79"/>
      <c r="F9" s="79"/>
      <c r="G9" s="80"/>
      <c r="H9" s="78" t="s">
        <v>39</v>
      </c>
      <c r="I9" s="79"/>
      <c r="J9" s="79"/>
      <c r="K9" s="79"/>
      <c r="L9" s="80"/>
    </row>
    <row r="10" spans="1:12" ht="69">
      <c r="A10" s="73"/>
      <c r="B10" s="82"/>
      <c r="C10" s="10" t="s">
        <v>132</v>
      </c>
      <c r="D10" s="10" t="s">
        <v>133</v>
      </c>
      <c r="E10" s="10" t="s">
        <v>162</v>
      </c>
      <c r="F10" s="10" t="s">
        <v>184</v>
      </c>
      <c r="G10" s="10" t="s">
        <v>43</v>
      </c>
      <c r="H10" s="10" t="s">
        <v>2</v>
      </c>
      <c r="I10" s="10" t="s">
        <v>134</v>
      </c>
      <c r="J10" s="10" t="s">
        <v>162</v>
      </c>
      <c r="K10" s="10" t="s">
        <v>184</v>
      </c>
      <c r="L10" s="10" t="s">
        <v>43</v>
      </c>
    </row>
    <row r="11" spans="1:12" ht="17.25">
      <c r="A11" s="73"/>
      <c r="B11" s="83"/>
      <c r="C11" s="9" t="s">
        <v>40</v>
      </c>
      <c r="D11" s="9" t="s">
        <v>41</v>
      </c>
      <c r="E11" s="9" t="s">
        <v>45</v>
      </c>
      <c r="F11" s="9" t="s">
        <v>45</v>
      </c>
      <c r="G11" s="9" t="s">
        <v>46</v>
      </c>
      <c r="H11" s="9" t="s">
        <v>40</v>
      </c>
      <c r="I11" s="9" t="s">
        <v>41</v>
      </c>
      <c r="J11" s="9" t="s">
        <v>45</v>
      </c>
      <c r="K11" s="9" t="s">
        <v>45</v>
      </c>
      <c r="L11" s="9" t="s">
        <v>46</v>
      </c>
    </row>
    <row r="12" spans="1:12" ht="34.5">
      <c r="A12" s="32" t="s">
        <v>66</v>
      </c>
      <c r="B12" s="12" t="s">
        <v>57</v>
      </c>
      <c r="C12" s="37">
        <f>C13+C14</f>
        <v>512.63</v>
      </c>
      <c r="D12" s="37">
        <f>SUM(D13:D13)</f>
        <v>34375</v>
      </c>
      <c r="E12" s="37">
        <f>SUM(E13:E13)</f>
        <v>6421.18</v>
      </c>
      <c r="F12" s="28"/>
      <c r="G12" s="28"/>
      <c r="H12" s="28">
        <f>SUM(H13:H13)</f>
        <v>76.27</v>
      </c>
      <c r="I12" s="28">
        <f>SUM(I13:I13)</f>
        <v>18750</v>
      </c>
      <c r="J12" s="28">
        <f>SUM(J13:J13)</f>
        <v>920.58</v>
      </c>
      <c r="K12" s="28"/>
      <c r="L12" s="28"/>
    </row>
    <row r="13" spans="1:12" ht="34.5">
      <c r="A13" s="32"/>
      <c r="B13" s="12" t="s">
        <v>154</v>
      </c>
      <c r="C13" s="37">
        <v>512.63</v>
      </c>
      <c r="D13" s="37">
        <v>34375</v>
      </c>
      <c r="E13" s="37">
        <v>6421.18</v>
      </c>
      <c r="F13" s="28"/>
      <c r="G13" s="28"/>
      <c r="H13" s="37">
        <v>76.27</v>
      </c>
      <c r="I13" s="37">
        <v>18750</v>
      </c>
      <c r="J13" s="37">
        <v>920.58</v>
      </c>
      <c r="K13" s="28"/>
      <c r="L13" s="28"/>
    </row>
    <row r="14" spans="1:12" ht="34.5" hidden="1">
      <c r="A14" s="32"/>
      <c r="B14" s="12" t="s">
        <v>159</v>
      </c>
      <c r="C14" s="28"/>
      <c r="D14" s="38"/>
      <c r="E14" s="38"/>
      <c r="F14" s="28"/>
      <c r="G14" s="28"/>
      <c r="H14" s="38"/>
      <c r="I14" s="38"/>
      <c r="J14" s="38"/>
      <c r="K14" s="28"/>
      <c r="L14" s="28"/>
    </row>
    <row r="15" spans="1:12" ht="34.5">
      <c r="A15" s="32" t="s">
        <v>42</v>
      </c>
      <c r="B15" s="12" t="s">
        <v>159</v>
      </c>
      <c r="C15" s="28">
        <f aca="true" t="shared" si="0" ref="C15:L15">SUM(C16:C50)</f>
        <v>16366.23</v>
      </c>
      <c r="D15" s="28">
        <f t="shared" si="0"/>
        <v>2924267</v>
      </c>
      <c r="E15" s="28">
        <f t="shared" si="0"/>
        <v>353219</v>
      </c>
      <c r="F15" s="28">
        <f t="shared" si="0"/>
        <v>6917</v>
      </c>
      <c r="G15" s="28">
        <f t="shared" si="0"/>
        <v>0</v>
      </c>
      <c r="H15" s="28">
        <f t="shared" si="0"/>
        <v>201.18</v>
      </c>
      <c r="I15" s="28">
        <f t="shared" si="0"/>
        <v>49568</v>
      </c>
      <c r="J15" s="28">
        <f t="shared" si="0"/>
        <v>6127</v>
      </c>
      <c r="K15" s="28">
        <f t="shared" si="0"/>
        <v>0</v>
      </c>
      <c r="L15" s="28">
        <f t="shared" si="0"/>
        <v>0</v>
      </c>
    </row>
    <row r="16" spans="1:12" ht="51.75">
      <c r="A16" s="32"/>
      <c r="B16" s="12" t="s">
        <v>209</v>
      </c>
      <c r="C16" s="28">
        <v>257</v>
      </c>
      <c r="D16" s="28">
        <v>120692</v>
      </c>
      <c r="E16" s="28">
        <v>5007</v>
      </c>
      <c r="F16" s="28"/>
      <c r="G16" s="28"/>
      <c r="H16" s="28">
        <v>3.85</v>
      </c>
      <c r="I16" s="28">
        <v>637</v>
      </c>
      <c r="J16" s="28">
        <v>114</v>
      </c>
      <c r="K16" s="28"/>
      <c r="L16" s="28"/>
    </row>
    <row r="17" spans="1:12" ht="34.5">
      <c r="A17" s="32"/>
      <c r="B17" s="12" t="s">
        <v>210</v>
      </c>
      <c r="C17" s="28">
        <v>106</v>
      </c>
      <c r="D17" s="28">
        <v>45386</v>
      </c>
      <c r="E17" s="28">
        <v>1332</v>
      </c>
      <c r="F17" s="28">
        <f>5532+392</f>
        <v>5924</v>
      </c>
      <c r="G17" s="28"/>
      <c r="H17" s="28"/>
      <c r="I17" s="28"/>
      <c r="J17" s="28"/>
      <c r="K17" s="28"/>
      <c r="L17" s="28"/>
    </row>
    <row r="18" spans="1:12" ht="51.75">
      <c r="A18" s="32"/>
      <c r="B18" s="12" t="s">
        <v>211</v>
      </c>
      <c r="C18" s="28">
        <v>122</v>
      </c>
      <c r="D18" s="28">
        <v>74041</v>
      </c>
      <c r="E18" s="28">
        <v>2708</v>
      </c>
      <c r="F18" s="28"/>
      <c r="G18" s="28"/>
      <c r="H18" s="28"/>
      <c r="I18" s="28"/>
      <c r="J18" s="28"/>
      <c r="K18" s="28"/>
      <c r="L18" s="28"/>
    </row>
    <row r="19" spans="1:12" ht="51.75">
      <c r="A19" s="32"/>
      <c r="B19" s="12" t="s">
        <v>212</v>
      </c>
      <c r="C19" s="28">
        <v>116</v>
      </c>
      <c r="D19" s="28">
        <v>40234</v>
      </c>
      <c r="E19" s="28">
        <v>1809</v>
      </c>
      <c r="F19" s="28"/>
      <c r="G19" s="28"/>
      <c r="H19" s="28"/>
      <c r="I19" s="28"/>
      <c r="J19" s="28"/>
      <c r="K19" s="28"/>
      <c r="L19" s="28"/>
    </row>
    <row r="20" spans="1:12" ht="34.5">
      <c r="A20" s="32"/>
      <c r="B20" s="12" t="s">
        <v>213</v>
      </c>
      <c r="C20" s="28">
        <v>174</v>
      </c>
      <c r="D20" s="28">
        <v>45835</v>
      </c>
      <c r="E20" s="28">
        <v>3791</v>
      </c>
      <c r="F20" s="28"/>
      <c r="G20" s="28"/>
      <c r="H20" s="28"/>
      <c r="I20" s="28"/>
      <c r="J20" s="28"/>
      <c r="K20" s="28"/>
      <c r="L20" s="28"/>
    </row>
    <row r="21" spans="1:12" ht="51.75">
      <c r="A21" s="32"/>
      <c r="B21" s="12" t="s">
        <v>214</v>
      </c>
      <c r="C21" s="28">
        <v>257</v>
      </c>
      <c r="D21" s="28">
        <v>107985</v>
      </c>
      <c r="E21" s="28">
        <v>4424</v>
      </c>
      <c r="F21" s="28"/>
      <c r="G21" s="28"/>
      <c r="H21" s="28"/>
      <c r="I21" s="28"/>
      <c r="J21" s="28"/>
      <c r="K21" s="28"/>
      <c r="L21" s="28"/>
    </row>
    <row r="22" spans="1:12" ht="51.75">
      <c r="A22" s="32"/>
      <c r="B22" s="12" t="s">
        <v>215</v>
      </c>
      <c r="C22" s="28">
        <v>330</v>
      </c>
      <c r="D22" s="28">
        <v>70903</v>
      </c>
      <c r="E22" s="28">
        <v>8032</v>
      </c>
      <c r="F22" s="28"/>
      <c r="G22" s="28"/>
      <c r="H22" s="28"/>
      <c r="I22" s="28"/>
      <c r="J22" s="28"/>
      <c r="K22" s="28"/>
      <c r="L22" s="28"/>
    </row>
    <row r="23" spans="1:12" ht="51.75">
      <c r="A23" s="32"/>
      <c r="B23" s="12" t="s">
        <v>216</v>
      </c>
      <c r="C23" s="28">
        <v>360</v>
      </c>
      <c r="D23" s="28">
        <v>57207</v>
      </c>
      <c r="E23" s="28">
        <v>6983</v>
      </c>
      <c r="F23" s="28"/>
      <c r="G23" s="28"/>
      <c r="H23" s="28"/>
      <c r="I23" s="28"/>
      <c r="J23" s="28"/>
      <c r="K23" s="28"/>
      <c r="L23" s="28"/>
    </row>
    <row r="24" spans="1:12" ht="51.75">
      <c r="A24" s="32"/>
      <c r="B24" s="12" t="s">
        <v>217</v>
      </c>
      <c r="C24" s="28">
        <v>167</v>
      </c>
      <c r="D24" s="28">
        <v>62063</v>
      </c>
      <c r="E24" s="28">
        <v>3629</v>
      </c>
      <c r="F24" s="28"/>
      <c r="G24" s="28"/>
      <c r="H24" s="28"/>
      <c r="I24" s="28"/>
      <c r="J24" s="28"/>
      <c r="K24" s="28"/>
      <c r="L24" s="28"/>
    </row>
    <row r="25" spans="1:12" ht="51.75">
      <c r="A25" s="32"/>
      <c r="B25" s="12" t="s">
        <v>218</v>
      </c>
      <c r="C25" s="28">
        <v>404</v>
      </c>
      <c r="D25" s="28">
        <v>47986</v>
      </c>
      <c r="E25" s="28">
        <v>11409</v>
      </c>
      <c r="F25" s="28"/>
      <c r="G25" s="28"/>
      <c r="H25" s="28"/>
      <c r="I25" s="28"/>
      <c r="J25" s="28"/>
      <c r="K25" s="28"/>
      <c r="L25" s="28"/>
    </row>
    <row r="26" spans="1:12" ht="51.75">
      <c r="A26" s="32"/>
      <c r="B26" s="12" t="s">
        <v>219</v>
      </c>
      <c r="C26" s="28">
        <v>340</v>
      </c>
      <c r="D26" s="28">
        <v>43029</v>
      </c>
      <c r="E26" s="28">
        <v>7752</v>
      </c>
      <c r="F26" s="28"/>
      <c r="G26" s="28"/>
      <c r="H26" s="28"/>
      <c r="I26" s="28"/>
      <c r="J26" s="28"/>
      <c r="K26" s="28"/>
      <c r="L26" s="28"/>
    </row>
    <row r="27" spans="1:12" ht="51.75">
      <c r="A27" s="32"/>
      <c r="B27" s="12" t="s">
        <v>220</v>
      </c>
      <c r="C27" s="28">
        <v>318</v>
      </c>
      <c r="D27" s="28">
        <v>82450</v>
      </c>
      <c r="E27" s="28">
        <v>8948</v>
      </c>
      <c r="F27" s="28"/>
      <c r="G27" s="28"/>
      <c r="H27" s="28"/>
      <c r="I27" s="28"/>
      <c r="J27" s="28"/>
      <c r="K27" s="28"/>
      <c r="L27" s="28"/>
    </row>
    <row r="28" spans="1:12" ht="51.75" customHeight="1" hidden="1">
      <c r="A28" s="32"/>
      <c r="B28" s="12" t="s">
        <v>155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51.75">
      <c r="A29" s="32"/>
      <c r="B29" s="12" t="s">
        <v>221</v>
      </c>
      <c r="C29" s="28">
        <v>616</v>
      </c>
      <c r="D29" s="28">
        <v>107210</v>
      </c>
      <c r="E29" s="28">
        <v>34129</v>
      </c>
      <c r="F29" s="28"/>
      <c r="G29" s="28"/>
      <c r="H29" s="28"/>
      <c r="I29" s="28">
        <v>1997</v>
      </c>
      <c r="J29" s="28">
        <v>137</v>
      </c>
      <c r="K29" s="28"/>
      <c r="L29" s="28"/>
    </row>
    <row r="30" spans="1:12" ht="51.75">
      <c r="A30" s="32"/>
      <c r="B30" s="12" t="s">
        <v>222</v>
      </c>
      <c r="C30" s="28">
        <v>766</v>
      </c>
      <c r="D30" s="28">
        <v>59807</v>
      </c>
      <c r="E30" s="28">
        <v>30655</v>
      </c>
      <c r="F30" s="28"/>
      <c r="G30" s="28"/>
      <c r="H30" s="28"/>
      <c r="I30" s="28">
        <v>2687</v>
      </c>
      <c r="J30" s="28">
        <v>300</v>
      </c>
      <c r="K30" s="28"/>
      <c r="L30" s="28"/>
    </row>
    <row r="31" spans="1:12" ht="51.75">
      <c r="A31" s="32"/>
      <c r="B31" s="12" t="s">
        <v>223</v>
      </c>
      <c r="C31" s="28">
        <v>400.68</v>
      </c>
      <c r="D31" s="28">
        <v>105305</v>
      </c>
      <c r="E31" s="28">
        <v>13574</v>
      </c>
      <c r="F31" s="28"/>
      <c r="G31" s="28"/>
      <c r="H31" s="28"/>
      <c r="I31" s="28">
        <v>663</v>
      </c>
      <c r="J31" s="28">
        <v>362</v>
      </c>
      <c r="K31" s="28"/>
      <c r="L31" s="28"/>
    </row>
    <row r="32" spans="1:12" ht="51.75">
      <c r="A32" s="32"/>
      <c r="B32" s="12" t="s">
        <v>28</v>
      </c>
      <c r="C32" s="28">
        <v>680</v>
      </c>
      <c r="D32" s="28">
        <v>90808</v>
      </c>
      <c r="E32" s="28">
        <v>9936</v>
      </c>
      <c r="F32" s="28"/>
      <c r="G32" s="28"/>
      <c r="H32" s="28"/>
      <c r="I32" s="28">
        <v>1980</v>
      </c>
      <c r="J32" s="28">
        <v>951</v>
      </c>
      <c r="K32" s="28"/>
      <c r="L32" s="28"/>
    </row>
    <row r="33" spans="1:12" ht="69">
      <c r="A33" s="32"/>
      <c r="B33" s="12" t="s">
        <v>12</v>
      </c>
      <c r="C33" s="28">
        <v>826</v>
      </c>
      <c r="D33" s="28">
        <v>156670</v>
      </c>
      <c r="E33" s="28">
        <v>18417</v>
      </c>
      <c r="F33" s="28"/>
      <c r="G33" s="28"/>
      <c r="H33" s="28">
        <v>6.33</v>
      </c>
      <c r="I33" s="28">
        <v>560</v>
      </c>
      <c r="J33" s="28">
        <v>203</v>
      </c>
      <c r="K33" s="28"/>
      <c r="L33" s="28"/>
    </row>
    <row r="34" spans="1:12" ht="51.75">
      <c r="A34" s="32"/>
      <c r="B34" s="12" t="s">
        <v>13</v>
      </c>
      <c r="C34" s="28">
        <v>486</v>
      </c>
      <c r="D34" s="28">
        <v>76737</v>
      </c>
      <c r="E34" s="28">
        <v>7551</v>
      </c>
      <c r="F34" s="28"/>
      <c r="G34" s="28"/>
      <c r="H34" s="28"/>
      <c r="I34" s="28"/>
      <c r="J34" s="28"/>
      <c r="K34" s="28"/>
      <c r="L34" s="28"/>
    </row>
    <row r="35" spans="1:12" ht="69">
      <c r="A35" s="32"/>
      <c r="B35" s="12" t="s">
        <v>14</v>
      </c>
      <c r="C35" s="28">
        <v>300</v>
      </c>
      <c r="D35" s="28">
        <v>51601</v>
      </c>
      <c r="E35" s="28">
        <v>3764</v>
      </c>
      <c r="F35" s="28"/>
      <c r="G35" s="28"/>
      <c r="H35" s="28"/>
      <c r="I35" s="28"/>
      <c r="J35" s="28"/>
      <c r="K35" s="28"/>
      <c r="L35" s="28"/>
    </row>
    <row r="36" spans="1:12" ht="69">
      <c r="A36" s="32"/>
      <c r="B36" s="12" t="s">
        <v>15</v>
      </c>
      <c r="C36" s="28">
        <v>613.5</v>
      </c>
      <c r="D36" s="28">
        <v>27365</v>
      </c>
      <c r="E36" s="28">
        <v>7499</v>
      </c>
      <c r="F36" s="28"/>
      <c r="G36" s="28"/>
      <c r="H36" s="28"/>
      <c r="I36" s="28"/>
      <c r="J36" s="28"/>
      <c r="K36" s="28"/>
      <c r="L36" s="28"/>
    </row>
    <row r="37" spans="1:12" ht="69">
      <c r="A37" s="32"/>
      <c r="B37" s="12" t="s">
        <v>16</v>
      </c>
      <c r="C37" s="28">
        <v>1076</v>
      </c>
      <c r="D37" s="28">
        <v>145692</v>
      </c>
      <c r="E37" s="28">
        <v>24564</v>
      </c>
      <c r="F37" s="28"/>
      <c r="G37" s="28"/>
      <c r="H37" s="28">
        <v>2</v>
      </c>
      <c r="I37" s="28">
        <v>1933</v>
      </c>
      <c r="J37" s="28">
        <v>205</v>
      </c>
      <c r="K37" s="28"/>
      <c r="L37" s="28"/>
    </row>
    <row r="38" spans="1:12" ht="69">
      <c r="A38" s="32"/>
      <c r="B38" s="12" t="s">
        <v>17</v>
      </c>
      <c r="C38" s="28">
        <v>532</v>
      </c>
      <c r="D38" s="28">
        <v>66210</v>
      </c>
      <c r="E38" s="28">
        <v>7366</v>
      </c>
      <c r="F38" s="28"/>
      <c r="G38" s="28"/>
      <c r="H38" s="28"/>
      <c r="I38" s="28">
        <v>490</v>
      </c>
      <c r="J38" s="28"/>
      <c r="K38" s="28"/>
      <c r="L38" s="28"/>
    </row>
    <row r="39" spans="1:12" ht="34.5">
      <c r="A39" s="32"/>
      <c r="B39" s="12" t="s">
        <v>9</v>
      </c>
      <c r="C39" s="28">
        <v>88</v>
      </c>
      <c r="D39" s="28">
        <v>93378</v>
      </c>
      <c r="E39" s="28">
        <v>1381</v>
      </c>
      <c r="F39" s="28"/>
      <c r="G39" s="28"/>
      <c r="H39" s="28"/>
      <c r="I39" s="28"/>
      <c r="J39" s="28"/>
      <c r="K39" s="28"/>
      <c r="L39" s="28"/>
    </row>
    <row r="40" spans="1:12" ht="86.25">
      <c r="A40" s="32"/>
      <c r="B40" s="12" t="s">
        <v>18</v>
      </c>
      <c r="C40" s="28">
        <v>1938.05</v>
      </c>
      <c r="D40" s="28">
        <v>211672</v>
      </c>
      <c r="E40" s="28">
        <v>10061</v>
      </c>
      <c r="F40" s="28"/>
      <c r="G40" s="28"/>
      <c r="H40" s="28"/>
      <c r="I40" s="28">
        <v>97</v>
      </c>
      <c r="J40" s="28"/>
      <c r="K40" s="28"/>
      <c r="L40" s="28"/>
    </row>
    <row r="41" spans="1:12" ht="69">
      <c r="A41" s="32"/>
      <c r="B41" s="12" t="s">
        <v>19</v>
      </c>
      <c r="C41" s="28">
        <v>225</v>
      </c>
      <c r="D41" s="28">
        <v>39071</v>
      </c>
      <c r="E41" s="28">
        <v>6681</v>
      </c>
      <c r="F41" s="28">
        <f>851+142</f>
        <v>993</v>
      </c>
      <c r="G41" s="28"/>
      <c r="H41" s="28"/>
      <c r="I41" s="28"/>
      <c r="J41" s="28"/>
      <c r="K41" s="28"/>
      <c r="L41" s="28"/>
    </row>
    <row r="42" spans="1:12" ht="69">
      <c r="A42" s="32"/>
      <c r="B42" s="12" t="s">
        <v>20</v>
      </c>
      <c r="C42" s="28">
        <v>1275.2</v>
      </c>
      <c r="D42" s="28">
        <v>44358</v>
      </c>
      <c r="E42" s="28">
        <v>9613</v>
      </c>
      <c r="F42" s="28"/>
      <c r="G42" s="28"/>
      <c r="H42" s="28"/>
      <c r="I42" s="28">
        <v>9687</v>
      </c>
      <c r="J42" s="28">
        <v>397</v>
      </c>
      <c r="K42" s="28"/>
      <c r="L42" s="28"/>
    </row>
    <row r="43" spans="1:12" ht="69">
      <c r="A43" s="32"/>
      <c r="B43" s="12" t="s">
        <v>21</v>
      </c>
      <c r="C43" s="28">
        <v>437</v>
      </c>
      <c r="D43" s="28">
        <v>48351</v>
      </c>
      <c r="E43" s="28">
        <v>7768</v>
      </c>
      <c r="F43" s="28"/>
      <c r="G43" s="28"/>
      <c r="H43" s="28"/>
      <c r="I43" s="28"/>
      <c r="J43" s="28"/>
      <c r="K43" s="28"/>
      <c r="L43" s="28"/>
    </row>
    <row r="44" spans="1:12" ht="69">
      <c r="A44" s="32"/>
      <c r="B44" s="12" t="s">
        <v>22</v>
      </c>
      <c r="C44" s="28">
        <v>487</v>
      </c>
      <c r="D44" s="28">
        <v>214399</v>
      </c>
      <c r="E44" s="28">
        <v>15375</v>
      </c>
      <c r="F44" s="28"/>
      <c r="G44" s="28"/>
      <c r="H44" s="28"/>
      <c r="I44" s="28"/>
      <c r="J44" s="28"/>
      <c r="K44" s="28"/>
      <c r="L44" s="28"/>
    </row>
    <row r="45" spans="1:12" ht="69">
      <c r="A45" s="32"/>
      <c r="B45" s="12" t="s">
        <v>23</v>
      </c>
      <c r="C45" s="28">
        <v>432</v>
      </c>
      <c r="D45" s="28">
        <v>42652</v>
      </c>
      <c r="E45" s="28">
        <v>10074</v>
      </c>
      <c r="F45" s="28"/>
      <c r="G45" s="28"/>
      <c r="H45" s="28"/>
      <c r="I45" s="28"/>
      <c r="J45" s="28"/>
      <c r="K45" s="28"/>
      <c r="L45" s="28"/>
    </row>
    <row r="46" spans="1:12" ht="69">
      <c r="A46" s="32"/>
      <c r="B46" s="12" t="s">
        <v>24</v>
      </c>
      <c r="C46" s="28">
        <v>558</v>
      </c>
      <c r="D46" s="28">
        <v>95101</v>
      </c>
      <c r="E46" s="28">
        <v>14920</v>
      </c>
      <c r="F46" s="28"/>
      <c r="G46" s="28"/>
      <c r="H46" s="28">
        <v>187</v>
      </c>
      <c r="I46" s="28">
        <v>21793</v>
      </c>
      <c r="J46" s="28">
        <v>3458</v>
      </c>
      <c r="K46" s="28"/>
      <c r="L46" s="28"/>
    </row>
    <row r="47" spans="1:12" ht="86.25">
      <c r="A47" s="32"/>
      <c r="B47" s="12" t="s">
        <v>25</v>
      </c>
      <c r="C47" s="28">
        <v>563</v>
      </c>
      <c r="D47" s="28">
        <v>134661</v>
      </c>
      <c r="E47" s="28">
        <v>27443</v>
      </c>
      <c r="F47" s="28"/>
      <c r="G47" s="28"/>
      <c r="H47" s="28"/>
      <c r="I47" s="28">
        <v>2367</v>
      </c>
      <c r="J47" s="28"/>
      <c r="K47" s="28"/>
      <c r="L47" s="28"/>
    </row>
    <row r="48" spans="1:12" ht="51.75">
      <c r="A48" s="32"/>
      <c r="B48" s="12" t="s">
        <v>26</v>
      </c>
      <c r="C48" s="28">
        <v>428</v>
      </c>
      <c r="D48" s="28">
        <v>141167</v>
      </c>
      <c r="E48" s="28">
        <v>8283</v>
      </c>
      <c r="F48" s="28"/>
      <c r="G48" s="28"/>
      <c r="H48" s="28"/>
      <c r="I48" s="28"/>
      <c r="J48" s="28"/>
      <c r="K48" s="28"/>
      <c r="L48" s="28"/>
    </row>
    <row r="49" spans="1:12" ht="86.25">
      <c r="A49" s="32"/>
      <c r="B49" s="12" t="s">
        <v>27</v>
      </c>
      <c r="C49" s="28">
        <v>474</v>
      </c>
      <c r="D49" s="28">
        <v>126907</v>
      </c>
      <c r="E49" s="28">
        <v>17318</v>
      </c>
      <c r="F49" s="28"/>
      <c r="G49" s="28"/>
      <c r="H49" s="28">
        <v>2</v>
      </c>
      <c r="I49" s="28">
        <v>4677</v>
      </c>
      <c r="J49" s="28"/>
      <c r="K49" s="28"/>
      <c r="L49" s="28"/>
    </row>
    <row r="50" spans="1:12" ht="51.75">
      <c r="A50" s="32"/>
      <c r="B50" s="12" t="s">
        <v>153</v>
      </c>
      <c r="C50" s="28">
        <v>213.8</v>
      </c>
      <c r="D50" s="28">
        <v>47334</v>
      </c>
      <c r="E50" s="28">
        <v>1023</v>
      </c>
      <c r="F50" s="28"/>
      <c r="G50" s="28"/>
      <c r="H50" s="28"/>
      <c r="I50" s="28"/>
      <c r="J50" s="28"/>
      <c r="K50" s="28"/>
      <c r="L50" s="28"/>
    </row>
    <row r="51" spans="1:12" ht="34.5">
      <c r="A51" s="32" t="s">
        <v>130</v>
      </c>
      <c r="B51" s="12" t="s">
        <v>160</v>
      </c>
      <c r="C51" s="37">
        <f aca="true" t="shared" si="1" ref="C51:L51">C52+C53+C54+C55+C56</f>
        <v>5191.2</v>
      </c>
      <c r="D51" s="37">
        <f>D52+D53+D54+D55+D56</f>
        <v>1093906</v>
      </c>
      <c r="E51" s="37">
        <f t="shared" si="1"/>
        <v>202346.25</v>
      </c>
      <c r="F51" s="37">
        <f t="shared" si="1"/>
        <v>0</v>
      </c>
      <c r="G51" s="37">
        <f t="shared" si="1"/>
        <v>0</v>
      </c>
      <c r="H51" s="37">
        <f t="shared" si="1"/>
        <v>91.27000000000001</v>
      </c>
      <c r="I51" s="37">
        <f t="shared" si="1"/>
        <v>58334</v>
      </c>
      <c r="J51" s="37">
        <f t="shared" si="1"/>
        <v>4427.33</v>
      </c>
      <c r="K51" s="37">
        <f t="shared" si="1"/>
        <v>0</v>
      </c>
      <c r="L51" s="37">
        <f t="shared" si="1"/>
        <v>0</v>
      </c>
    </row>
    <row r="52" spans="1:12" ht="34.5">
      <c r="A52" s="32"/>
      <c r="B52" s="12" t="s">
        <v>157</v>
      </c>
      <c r="C52" s="28">
        <v>1037.76</v>
      </c>
      <c r="D52" s="28">
        <v>298438</v>
      </c>
      <c r="E52" s="28">
        <v>44036.14</v>
      </c>
      <c r="F52" s="28"/>
      <c r="G52" s="28"/>
      <c r="H52" s="28"/>
      <c r="I52" s="28"/>
      <c r="J52" s="28"/>
      <c r="K52" s="28"/>
      <c r="L52" s="28"/>
    </row>
    <row r="53" spans="1:12" ht="34.5">
      <c r="A53" s="32"/>
      <c r="B53" s="12" t="s">
        <v>158</v>
      </c>
      <c r="C53" s="37">
        <v>1995.39</v>
      </c>
      <c r="D53" s="37">
        <v>225780</v>
      </c>
      <c r="E53" s="37">
        <v>90478.39</v>
      </c>
      <c r="F53" s="37"/>
      <c r="G53" s="37"/>
      <c r="H53" s="37">
        <v>25</v>
      </c>
      <c r="I53" s="37">
        <v>33333</v>
      </c>
      <c r="J53" s="37">
        <v>1234.56</v>
      </c>
      <c r="K53" s="28"/>
      <c r="L53" s="28"/>
    </row>
    <row r="54" spans="1:12" ht="17.25">
      <c r="A54" s="32"/>
      <c r="B54" s="12" t="s">
        <v>10</v>
      </c>
      <c r="C54" s="37">
        <v>1386.6</v>
      </c>
      <c r="D54" s="37">
        <v>368750</v>
      </c>
      <c r="E54" s="37">
        <v>48494</v>
      </c>
      <c r="F54" s="37"/>
      <c r="G54" s="37"/>
      <c r="H54" s="37"/>
      <c r="I54" s="37"/>
      <c r="J54" s="37"/>
      <c r="K54" s="28"/>
      <c r="L54" s="28"/>
    </row>
    <row r="55" spans="1:12" ht="17.25">
      <c r="A55" s="32"/>
      <c r="B55" s="12" t="s">
        <v>163</v>
      </c>
      <c r="C55" s="37">
        <v>670.17</v>
      </c>
      <c r="D55" s="37">
        <v>160625</v>
      </c>
      <c r="E55" s="37">
        <v>15180.72</v>
      </c>
      <c r="F55" s="37"/>
      <c r="G55" s="37"/>
      <c r="H55" s="37">
        <v>6.25</v>
      </c>
      <c r="I55" s="37">
        <v>1563</v>
      </c>
      <c r="J55" s="37">
        <v>180.72</v>
      </c>
      <c r="K55" s="28"/>
      <c r="L55" s="28"/>
    </row>
    <row r="56" spans="1:12" ht="17.25">
      <c r="A56" s="32"/>
      <c r="B56" s="12" t="s">
        <v>11</v>
      </c>
      <c r="C56" s="37">
        <v>101.28</v>
      </c>
      <c r="D56" s="37">
        <v>40313</v>
      </c>
      <c r="E56" s="37">
        <v>4157</v>
      </c>
      <c r="F56" s="37"/>
      <c r="G56" s="37"/>
      <c r="H56" s="37">
        <v>60.02</v>
      </c>
      <c r="I56" s="37">
        <v>23438</v>
      </c>
      <c r="J56" s="37">
        <v>3012.05</v>
      </c>
      <c r="K56" s="28"/>
      <c r="L56" s="28"/>
    </row>
    <row r="58" ht="17.25" customHeight="1" hidden="1"/>
    <row r="59" spans="2:10" ht="18">
      <c r="B59" s="42" t="s">
        <v>138</v>
      </c>
      <c r="C59" s="43"/>
      <c r="D59" s="43"/>
      <c r="E59" s="43"/>
      <c r="F59" s="43"/>
      <c r="G59" s="43"/>
      <c r="H59" s="43"/>
      <c r="I59" s="43"/>
      <c r="J59" s="43"/>
    </row>
  </sheetData>
  <mergeCells count="9">
    <mergeCell ref="J2:L3"/>
    <mergeCell ref="A9:A11"/>
    <mergeCell ref="C9:G9"/>
    <mergeCell ref="H9:L9"/>
    <mergeCell ref="D7:H7"/>
    <mergeCell ref="B9:B11"/>
    <mergeCell ref="H8:L8"/>
    <mergeCell ref="K5:L5"/>
    <mergeCell ref="C6:I6"/>
  </mergeCells>
  <printOptions/>
  <pageMargins left="0.7874015748031497" right="0.3937007874015748" top="0.5118110236220472" bottom="0.2755905511811024" header="0.5118110236220472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оргонизейшен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Шулунова</dc:creator>
  <cp:keywords/>
  <dc:description/>
  <cp:lastModifiedBy>Ткачук С.В.</cp:lastModifiedBy>
  <cp:lastPrinted>2006-01-25T06:57:54Z</cp:lastPrinted>
  <dcterms:created xsi:type="dcterms:W3CDTF">2002-12-27T10:13:05Z</dcterms:created>
  <dcterms:modified xsi:type="dcterms:W3CDTF">2006-08-08T12:15:49Z</dcterms:modified>
  <cp:category/>
  <cp:version/>
  <cp:contentType/>
  <cp:contentStatus/>
</cp:coreProperties>
</file>