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2120" windowHeight="8835" activeTab="0"/>
  </bookViews>
  <sheets>
    <sheet name="дод.2.1.1." sheetId="1" r:id="rId1"/>
    <sheet name="дод.2.1.-рада" sheetId="2" r:id="rId2"/>
    <sheet name="доходи" sheetId="3" r:id="rId3"/>
  </sheets>
  <definedNames>
    <definedName name="_xlnm.Print_Titles" localSheetId="0">'дод.2.1.1.'!$10:$13</definedName>
    <definedName name="_xlnm.Print_Titles" localSheetId="1">'дод.2.1.-рада'!$10:$13</definedName>
  </definedNames>
  <calcPr fullCalcOnLoad="1"/>
</workbook>
</file>

<file path=xl/sharedStrings.xml><?xml version="1.0" encoding="utf-8"?>
<sst xmlns="http://schemas.openxmlformats.org/spreadsheetml/2006/main" count="1066" uniqueCount="758">
  <si>
    <t>Програма 6. Виховання, навчання в загальноосвітніх школах-інтернатах  дітей-сиріт та дітей,які залишились без піклування батьків</t>
  </si>
  <si>
    <t>Програма 10. Здійснювати методичне керівництво та інші заходи в галузі освіти.</t>
  </si>
  <si>
    <t>Програма 11. Здійснення технічного нагляду за будівництвом і капітальним ремонтом в закладах освіти</t>
  </si>
  <si>
    <t xml:space="preserve">    Мета: Контроль за відповідністю державним нормам при проведенні капітального ремонту та будівництві в галузі освіти</t>
  </si>
  <si>
    <t xml:space="preserve">    Мета: Розвиток та збереження мережі закладів галузі культури</t>
  </si>
  <si>
    <t>Програма 1. Адміністративне управління, господарське забезпечення та забезпечення бухгалтерського обліку в службі у справах неповнолітніх Дніпропетровської міської ради</t>
  </si>
  <si>
    <t xml:space="preserve">    Мета: Оздоровлення  неповнолітніх соціально-незахищеної категорії</t>
  </si>
  <si>
    <t xml:space="preserve">    Мета: Забезпечення ефективної діяльності служби у справах неповнолітніх, контроль за закладами соціального захисту дітей, створення умов для забезпечення нормальної життєдіяльності дітей; забезпечення фінансування і контроль за ефективним та раціональним використанням бюджетних коштів службою та закладами</t>
  </si>
  <si>
    <t xml:space="preserve">    Мета: Створення належних умов для забезпечення нормальної життєдіяльності неповнолітніх, надання соціальних послуг неповнолітнім позбавленим сімейного виховання</t>
  </si>
  <si>
    <t xml:space="preserve">    Мета: Контроль за якістю та обсягом медико-санітарної допомоги, що надається закладами охорони здоров'я міста; інтеграція та координація взаємодіі закладів охорони здоров'я для досягнення ефективних результатів у забезпеченні медичною допомогою населення м. Дніпропетровська</t>
  </si>
  <si>
    <t xml:space="preserve">Програма 2. Первинна медико-санітарна допомога населенню в самостійних поліклініках і поліклінічних відділеннях лікарень міста.  </t>
  </si>
  <si>
    <t xml:space="preserve">Програма 3. Медична допомога населенню в умовах стаціонару. </t>
  </si>
  <si>
    <t>Програма 4. Швидка медична допомога</t>
  </si>
  <si>
    <t xml:space="preserve">Програма 5. Міські програми по наданню медичної допомоги окремим пільговим верствам населення. </t>
  </si>
  <si>
    <t xml:space="preserve">Програма 5. Виховання, навчання дітей в загальноосвітніх та санаторних школах-інтернатах </t>
  </si>
  <si>
    <t>Програма 1. Адміністрування та координація діяльності на території міста діяльності суб"єктів містобудування.</t>
  </si>
  <si>
    <t>Програма 2. Місто Дніпропетровськ - місто майбутнього.</t>
  </si>
  <si>
    <t>Програма 3. Збереження пам"яток архітектури міста.</t>
  </si>
  <si>
    <t>1</t>
  </si>
  <si>
    <t>2</t>
  </si>
  <si>
    <t>3</t>
  </si>
  <si>
    <t>4</t>
  </si>
  <si>
    <t>5</t>
  </si>
  <si>
    <t>6</t>
  </si>
  <si>
    <t>7</t>
  </si>
  <si>
    <t>8</t>
  </si>
  <si>
    <t>9</t>
  </si>
  <si>
    <t xml:space="preserve"> </t>
  </si>
  <si>
    <t xml:space="preserve">    Мета: Ефективне використання землі міста для містобудівних потреб, розробка генерального плану забудови міста.</t>
  </si>
  <si>
    <t>Програма 9. Захист прав споживачів</t>
  </si>
  <si>
    <t>Програма 10. Підготовка  призовників  до  служби  в  Збройних  Силах  України  через громадську  організацію  ТСО  України</t>
  </si>
  <si>
    <t>Програма 11. Економічна підтримка газети "Наше  місто" та  міської студії телебачення</t>
  </si>
  <si>
    <t xml:space="preserve">Програма 12. Упорядкування найменувань проїздів міста Дніпропетровська  </t>
  </si>
  <si>
    <t>Субвенція з інших бюджетів на виконання інвестиційних проектів (бюджетам районів у місті )</t>
  </si>
  <si>
    <t>Субвенція з інших бюджетів на виконання інвестиційних проектів (обласному бюджету)</t>
  </si>
  <si>
    <t>Надходження від продажу землі і нематеріальних активів</t>
  </si>
  <si>
    <t>33010000</t>
  </si>
  <si>
    <t>Надходження від продажу землі</t>
  </si>
  <si>
    <t xml:space="preserve">    33010100</t>
  </si>
  <si>
    <t xml:space="preserve">    Надходження від продажу землі до розмежування земель державної та комунальної власності</t>
  </si>
  <si>
    <t>50000000</t>
  </si>
  <si>
    <t>Цільові фонди</t>
  </si>
  <si>
    <t>50080000</t>
  </si>
  <si>
    <t>Збір за забруднення навколишнього природного середовища</t>
  </si>
  <si>
    <t>16000000</t>
  </si>
  <si>
    <t>Інші податки</t>
  </si>
  <si>
    <t>16010000</t>
  </si>
  <si>
    <t>Програма 2. Розвиток та забезпечення  діяльності закладів та організацій мистецва</t>
  </si>
  <si>
    <t>Програма 3. Організація культурно-масових  заходів.</t>
  </si>
  <si>
    <t>Програма 5. Забезпечення  розвитку самодіяльної творчості , організація культурного відпочинку мешканців міста</t>
  </si>
  <si>
    <t xml:space="preserve">    Мета: Достовірність інформації про межі міста</t>
  </si>
  <si>
    <t xml:space="preserve">    Мета: Здійснення державної політики у галузі комунального господарства</t>
  </si>
  <si>
    <t xml:space="preserve">    Мета: Підвищення експлуатаційних властивостей теплових мереж і утримання їх у належному стані</t>
  </si>
  <si>
    <t xml:space="preserve">    Мета: Формування зовнішнього вигляду міста, надання йому естетично привабливого      вигляду і покращення умов проживання мешканців міста за рахунок якісного утримання проїжджої частини вулиць і доріг міста </t>
  </si>
  <si>
    <t>Програма 2. Теплові мережі</t>
  </si>
  <si>
    <t xml:space="preserve">Програма 3. Благоустрій міста </t>
  </si>
  <si>
    <t>Програма 4. Водопровідно-каналізаційне господарство</t>
  </si>
  <si>
    <t>Програма 7. Охорона і раціональне використвння водних ресурсів</t>
  </si>
  <si>
    <t>Програма 5. Збереження водних ресурсів та теплової енергії</t>
  </si>
  <si>
    <t>кількість розроблених проектів, шт.</t>
  </si>
  <si>
    <t>середні витрати розробки 1 проекту, грн.</t>
  </si>
  <si>
    <t>дотримання термінів виконання науково-дослідних робіт, %</t>
  </si>
  <si>
    <t>кількість проектів, наданих на експертизу, од.</t>
  </si>
  <si>
    <t>середні витрати експертизи 1 проекту, грн.</t>
  </si>
  <si>
    <t>кількість негативних висновків, од.</t>
  </si>
  <si>
    <t>кількість  комплектів обладнання, од.</t>
  </si>
  <si>
    <t>кількість придбаної поліграфічної продукції, од.</t>
  </si>
  <si>
    <t>середня вартість 1 комплекту обладнання, грн.</t>
  </si>
  <si>
    <t>середня вартість 1 прим. поліграфічної продукції, грн.</t>
  </si>
  <si>
    <t>кількість служб, які покращили умови праці, од.</t>
  </si>
  <si>
    <t>кількість заходів, од.</t>
  </si>
  <si>
    <t>середні витрати 1 заходу, грн.</t>
  </si>
  <si>
    <t>кількість учасників заходів, чол.</t>
  </si>
  <si>
    <t>кількість виданих примірників поліграфічної продукції, од.</t>
  </si>
  <si>
    <t>кількість працівників, що підвищать кваліфікацію, чол.</t>
  </si>
  <si>
    <t>середні витрати виготовлення 1 примірника поліграфічної продукції, грн.</t>
  </si>
  <si>
    <t>середні витрати на підвищення кваліфікації 1 працівника, грн.</t>
  </si>
  <si>
    <t>частка виконаних заходів від запланованих, %</t>
  </si>
  <si>
    <t>площа рекультивації, га</t>
  </si>
  <si>
    <t>витрати на рекультивацію 1 га площі, грн.</t>
  </si>
  <si>
    <t>співвідношення обсягу виконаних робіт до загальної кошторисної вартості, %</t>
  </si>
  <si>
    <t>Завдання 1. Виконати протягом 2006-2008 років роботи з рекультивації Ігренського сміттєзвалища</t>
  </si>
  <si>
    <t>Завдання 1. Забезпечити в 2006-2008 років виконання науково-дослідних робіт</t>
  </si>
  <si>
    <t>Завдання 2. Забезпечити в 2006-2008 років проведення екологічної експертизи проектів</t>
  </si>
  <si>
    <t>Завдання 5. Здійснити протягом 2006-2008 років пропаганду екологічних знань</t>
  </si>
  <si>
    <t>Завдання 4. Провести протягом 2006-2008 років науково-технічні конференції, семінари, виставки, фестивалі та інші заходи</t>
  </si>
  <si>
    <t xml:space="preserve">Завдання 3. Забезпечити протягом 2006-2008 років покращення умов праці працівників природоохоронних організацій </t>
  </si>
  <si>
    <t>Програма 2. Охорона і раціональне використання водних ресурсів, земель, природних рослинних ресурсів</t>
  </si>
  <si>
    <t>Програма 3. Раціональне використання і зберігання відходів виробництва і побутових відходів</t>
  </si>
  <si>
    <t>Програма 4. Науково-дослідні роботи та екологічне виховання населення</t>
  </si>
  <si>
    <t>довжина напірного каналізаційного колектору, п.м.</t>
  </si>
  <si>
    <t>витрати на реконструкцію 1 п.м. напірного каналізаційного колектору від міської лікарні № 20 до ж/м Фрунзенський, грн.</t>
  </si>
  <si>
    <t>співвідношення обсягу виконаних робіт до проектних, %</t>
  </si>
  <si>
    <t>Завдання 2. Виконати протягом 2006 року роботи з реконструкції каналізаційних мереж міста</t>
  </si>
  <si>
    <t>довжина каналізаційних мереж, п.м.</t>
  </si>
  <si>
    <t>витрати на реконструкцію 1 п.м. каналізаційних мереж, грн.</t>
  </si>
  <si>
    <t>Завдання 3. Забезпечити в 2006 році проектно-кошторисні розробки об'єктів</t>
  </si>
  <si>
    <t>середні витрати на розробку 1 проекта, грн.</t>
  </si>
  <si>
    <t>дотримання термінів виконання проектно-кошторисної документації, %</t>
  </si>
  <si>
    <t>Завдання 4. Виконати протягом 2006 року роботи по водозниженню, ліквідації підтоплення в Ленінському, АНД, Жовтневому, Красногвардійському районах</t>
  </si>
  <si>
    <t>довжина розчистки дренажно-паводкового каналу "Гнилокиш", п.м.</t>
  </si>
  <si>
    <t>довжина розчистки дренажно-повеневого каналу "Діївський" (Діївська пойма), п.м.</t>
  </si>
  <si>
    <t>термін роботи насосів в районі гімназії № 130 Жовтневого району, час</t>
  </si>
  <si>
    <t>довжина дренажно-водовідвідних споруд в районі ІІ Ізюмського провулку, п.м.</t>
  </si>
  <si>
    <t>рівень цільового використання затвердженого обсягу  фінансування, %</t>
  </si>
  <si>
    <t>довжина дренажно-водовідвідних споруд по вул.Мандриківській, п.м.</t>
  </si>
  <si>
    <t>витрати на розчистку 1 п.м. дренажно-паводкового  каналу "Гнилокиш", грн.</t>
  </si>
  <si>
    <t>витрати на розчистку 1 п.м. дренажно-повеневого  каналу "Діївський", грн.</t>
  </si>
  <si>
    <t>витрати 1 часу роботи насосів, грн.</t>
  </si>
  <si>
    <t>витрати 1 п.м. дренажно-відвідних споруд в районі ІІ Ізюмського провулку, грн.</t>
  </si>
  <si>
    <t xml:space="preserve"> витрати 1 п.м. дренажно-відвідних споруд по вул.Мандриківській, грн. </t>
  </si>
  <si>
    <t>зменшення площі підтоплених територій, га</t>
  </si>
  <si>
    <t>Завдання 5. Виконанати протягом 2006 року протизсувні заходи в районі СШ № 22 (Рибальська балка)</t>
  </si>
  <si>
    <t>площа протизсувних заходів, га</t>
  </si>
  <si>
    <t>витрати на виконання  1 га протизсувних робіт, грн.</t>
  </si>
  <si>
    <t xml:space="preserve">зменшення площі зі зсувними процесами, % </t>
  </si>
  <si>
    <t>Завдання 6. Забезпечити протягом 2006 року утримання та поточний ремонт зелених насаджень</t>
  </si>
  <si>
    <t>площа утримання та поточного ремонту зелених насаджень, га</t>
  </si>
  <si>
    <t>витрати на утримання та поточний ремонт 1 га, грн.</t>
  </si>
  <si>
    <t>поліпшення стану зелених насаджень у порівнянні з загальною площею, %</t>
  </si>
  <si>
    <t xml:space="preserve">Завдання 1. Виконати протягом 2006 р. роботи з реконструкції напірних каналізаційних колекторів </t>
  </si>
  <si>
    <t xml:space="preserve">    Мета: Пошук, розвиток та підтримка обдарованих, талановитих і здібних дітей. Масове залучення дітей до позашкільної освіти.</t>
  </si>
  <si>
    <t xml:space="preserve">    Мета: Проводити атестації та тематичні перевірки; сприяти своєчасному фінансуванню закладів освіти; сприяти залученню дітей до логопедичних пунктів для надання корекційних послуг; організація добровільної продуктивної праці та забезпечення реалізаії потреб особистості в отриманні професії і кваліфікації відповідно до її інтересів, здібностей, наявних умов.</t>
  </si>
  <si>
    <t>Програма 9. Позашкільна освіта.</t>
  </si>
  <si>
    <t>Програма 12. Бухгалтерський облік управління освіти</t>
  </si>
  <si>
    <t xml:space="preserve">    Мета: Організація еффективної роботи Управління</t>
  </si>
  <si>
    <t>Програма 1. Адміністрування діяльністю Управління</t>
  </si>
  <si>
    <t>Програма 2. Соціальний захист неповнолітніх</t>
  </si>
  <si>
    <t>Програма 4. Інформатизація м. Дніпропетровська</t>
  </si>
  <si>
    <t xml:space="preserve">    Мета: Вшанування громадян, які зробили видатний внесок у розвиток міста Запоріжжя, піднесли статус міста Запоріжжя у світі або політична та громадська діяльність яких відзначається великою повагою</t>
  </si>
  <si>
    <t>Кількість почесних громадян міста Запоріжжя, яким виплачується стипендія, чол.</t>
  </si>
  <si>
    <t>середньомісячний розмір стипендії, грн.</t>
  </si>
  <si>
    <t xml:space="preserve"> Мета: Захист існування, становлення та розвиток місцевого самоврядування в Україні, а також координація та взаємодія з органами державної влади, органами місцевого самоврядування, політичними партіями та  громадськими об'єднаннями для виконання програм перетворення України в країну з ефективною соціально-орієнтованою ринковою економікою, розвинутою та збалансованою інфраструктурою громадських послуг в містах, високим рівнем соціального захисту громадян.</t>
  </si>
  <si>
    <t xml:space="preserve">Завдання 1. Захист прав та інтересів своїх членів у вищих, центральних та регіональних органах державної влади </t>
  </si>
  <si>
    <t>кількість населення громади, чол.</t>
  </si>
  <si>
    <t xml:space="preserve"> Мета: Забезпечення висвітлення діяльності Запорізької міської ради, її виконавчих органів, міського голови, інформування населення про життя міста, вирішення нагальних питань розвитку міста</t>
  </si>
  <si>
    <t xml:space="preserve">до рішення </t>
  </si>
  <si>
    <t xml:space="preserve">Завдання 1. Покращення системи інформування громадськості про роботу Запорізької міської ради, її виконавчих органів, міського голови, досягнення в соціально-економічній сфері та перспективи розвитку міста Запоріжжя </t>
  </si>
  <si>
    <t>кількість розроблених макетів опитувальних листів, од.</t>
  </si>
  <si>
    <t>кількість опитувальних листів, од.</t>
  </si>
  <si>
    <t>кількість інрев'ювованих респондентів,чол.</t>
  </si>
  <si>
    <t>кількість звітів по результатах дослідження, од.</t>
  </si>
  <si>
    <t>кількість районів проживання опитаних респондентів, од.</t>
  </si>
  <si>
    <t>кількість комп'ютерних обробок опитувальних листів, од.</t>
  </si>
  <si>
    <t>кількість працівників експертної групи,чол.</t>
  </si>
  <si>
    <t>кількість висновків за темами досліджень, од.</t>
  </si>
  <si>
    <t>вартість тиражування опитувальних листів,грн.</t>
  </si>
  <si>
    <t>вартість послуг по інтерв'юванню експерної групи,грн.</t>
  </si>
  <si>
    <t>вартість послуг з комп'ютерної обробки даних,грн.</t>
  </si>
  <si>
    <t>кількість лекторів для проведення занять, чол.</t>
  </si>
  <si>
    <t>кількість посадових осіб, прийнявших участь у заняттях, чол.</t>
  </si>
  <si>
    <t>кількість проведених занять, од.</t>
  </si>
  <si>
    <t>кількість розроблених та виданих методичних матеріалів за тематикою занять, од,</t>
  </si>
  <si>
    <t>середня вартість послуг за підготовку та видання методичних матеріалів для одного заняття ,грн.</t>
  </si>
  <si>
    <t>Завдання 3. Організація та проведення занять з навчання та підвищення кваліфікації посадових осіб місцевого самоврядування в м.Дніпропетровську</t>
  </si>
  <si>
    <t>кількість штатних посад, од.</t>
  </si>
  <si>
    <t>кількість виготовлених із квіткової продукції корзин та букетів, од.</t>
  </si>
  <si>
    <t>кількість виготовленої святкової атрибутики, од.</t>
  </si>
  <si>
    <t>кількість озвучених заходів, од.</t>
  </si>
  <si>
    <t>кількість інформаційних листків, плакатів ,листівок, од.</t>
  </si>
  <si>
    <t>кількість виготовлених та розміщених баннерів, од.</t>
  </si>
  <si>
    <t>кількість публікацій у ЗМІ до святкових дат, од.</t>
  </si>
  <si>
    <t>кількість послуг з виготовлення художнього оформлення свят, од.</t>
  </si>
  <si>
    <t>середня вартість виготовлення корзини квітів, грн.</t>
  </si>
  <si>
    <t>середня вартість виготовлення букету із  квітів, грн.</t>
  </si>
  <si>
    <t>вартість послуг по виготовленню святкової атрибутики для заходу, грн.</t>
  </si>
  <si>
    <t>вартість послуг з озвучення святкового заходу, грн.</t>
  </si>
  <si>
    <t>середня вартість послуг з виготовлення поліграфічної продукції для заходу, грн.</t>
  </si>
  <si>
    <t>вартість послуг з виготовлення та розміщення баннерів для заходу, грн.</t>
  </si>
  <si>
    <t>середня вартість послуг по підготовці та розміщенню у ЗМІ матеріалів за тематикою заходу, грн.</t>
  </si>
  <si>
    <t>вартість послуг по художньому оформленню заходу, грн.</t>
  </si>
  <si>
    <t>збільшення кількості населення, що приймають участь у святкових заходах у порівнянні з 2005 р. %</t>
  </si>
  <si>
    <t xml:space="preserve">Завдання 4. Організація та проведення святкових заходів з відзначення загальнодержавних та релігійних свят в м.Дніпропетровську </t>
  </si>
  <si>
    <t>підвищення рівня інформованості та підвищення кваліфікації посадових осіб у порівнянні з минулим 2005р., %</t>
  </si>
  <si>
    <t>реконструйовано  каналізаційних мереж міста у порівнянні із загальною довжиною, %</t>
  </si>
  <si>
    <t>Інші субвенції (субвенція з обласного бюджету на  утримання притулку для неповнолітніх)</t>
  </si>
  <si>
    <t>Резервний фонд</t>
  </si>
  <si>
    <t>Всього по програмам:</t>
  </si>
  <si>
    <t>2006 рік - план</t>
  </si>
  <si>
    <t>Доходи міського бюджету на 2006-2008 роки</t>
  </si>
  <si>
    <t>Плата за користування надрами місцевого значення</t>
  </si>
  <si>
    <t>Плата за державну  реєстрацію, крім плати за державну реєстрацію суб'єктів підприємницької діяльності</t>
  </si>
  <si>
    <t>Доходи від власності та підприємницької діяльності</t>
  </si>
  <si>
    <t>Частина прибутку (доходу) господарських організацій (які належать до комунальної власності, або у статутних фондах яких є частка комунальної власності), що вилучаються до бюджету</t>
  </si>
  <si>
    <t>Надходження коштів від відшкодування втрат сільськогосподарського і лісогосподарського виробництва</t>
  </si>
  <si>
    <t>Завдання 1. Забезпечити  вихід газети "Запорозька Січ" 3 разина тиждень за виключенням святкових днів, загалом не менше 240 номерів обсягом 8 полос формату А-3</t>
  </si>
  <si>
    <t>2009 рік - прогноз</t>
  </si>
  <si>
    <t>Кількість ставок працівників редакції, залучених до підготовки та випуску газети, ставка</t>
  </si>
  <si>
    <t>Показник ефективності:</t>
  </si>
  <si>
    <t>Вартість підготовки номера, грн.</t>
  </si>
  <si>
    <t>Кількість номерів, номер</t>
  </si>
  <si>
    <t xml:space="preserve">    Мета: Забезпечення  естетичного розвитку дітей у початкових мистецьких закладах, доступності позашкільної освіти , гарантування  громадянам міста її здобуття</t>
  </si>
  <si>
    <t>110201</t>
  </si>
  <si>
    <t>110103</t>
  </si>
  <si>
    <t>Разом доходів :</t>
  </si>
  <si>
    <t>до рішення сесії</t>
  </si>
  <si>
    <t>міської ради</t>
  </si>
  <si>
    <t xml:space="preserve">від _______ № ____     </t>
  </si>
  <si>
    <t>тис.грн.</t>
  </si>
  <si>
    <t>Видатки</t>
  </si>
  <si>
    <t>Код програмної класифікації видатків</t>
  </si>
  <si>
    <t>2007 рік - прогноз</t>
  </si>
  <si>
    <t xml:space="preserve">    Мета: Забезпечити  лікування окремих груп пільгових категорій хворих по життєвих показниках високоякісними лікарськими засобами .</t>
  </si>
  <si>
    <t xml:space="preserve">    14060300</t>
  </si>
  <si>
    <t xml:space="preserve">    Плата за державну реєстрацію суб'єктів підприємницької діяльності</t>
  </si>
  <si>
    <t>14070000</t>
  </si>
  <si>
    <t>Плата за торговий патент на деякі види підприємницької діяльності</t>
  </si>
  <si>
    <t xml:space="preserve">    Мета: Сприяти створенню належних умов для надання освітніх, науково-пізнавальних та виховних послуг в місті.</t>
  </si>
  <si>
    <t xml:space="preserve">    Мета: Забезпечення права громадян на доступність і безоплатність здобуття повної загальної середньої освіти.</t>
  </si>
  <si>
    <t>070202</t>
  </si>
  <si>
    <t>Інші субвенції (субвенція бюджетам районів у місті на утримання аварійних служб житлових організацій)</t>
  </si>
  <si>
    <t>Інші субвенції (субвенція  бюджетам районів у місті на надання одноразової допомоги інвалідам Великої Вітчизняної війни,  учасникам бойових дій та учасникам війни на придбання вугілля  на виконання статті 63 Закону України "Про Державний  бюджет України на 2006 рік")</t>
  </si>
  <si>
    <t xml:space="preserve">Завдання 1.Здійснити в 2006-2008 роках керівництво та забезпечити виконання покладених на управління внутрішньої політики міської ради завдань. </t>
  </si>
  <si>
    <t>кількість звітів з основних напрямків діяльності, од.</t>
  </si>
  <si>
    <t>кількість розглянутих звернень та скарг (письмових та усних), од.</t>
  </si>
  <si>
    <t>3000</t>
  </si>
  <si>
    <t>кількість проведених днів інформування, од.</t>
  </si>
  <si>
    <t>24</t>
  </si>
  <si>
    <t>кількість нарад, засідань тощо</t>
  </si>
  <si>
    <t>300</t>
  </si>
  <si>
    <t>кількість працівників, що пройшли навчання чи підвищення кваліфікації, чол.</t>
  </si>
  <si>
    <t>кількість виконаних контрольних документів, од.</t>
  </si>
  <si>
    <t>кількість органзованих та проведених кргулих столів, семінарів, науково-практичних конференцій, од.</t>
  </si>
  <si>
    <t>144</t>
  </si>
  <si>
    <t>кількість щотижневих соціально-політичних моніторингів, од.</t>
  </si>
  <si>
    <t>48</t>
  </si>
  <si>
    <t>Надходження від продажу основного капіталу</t>
  </si>
  <si>
    <t>31030000</t>
  </si>
  <si>
    <t>Державне мито</t>
  </si>
  <si>
    <t>23000000</t>
  </si>
  <si>
    <t>Надходження від штрафів та фінансових санкцій</t>
  </si>
  <si>
    <t xml:space="preserve">    23030300</t>
  </si>
  <si>
    <t xml:space="preserve">    Адміністративні штрафи та інші санкції</t>
  </si>
  <si>
    <t>24000000</t>
  </si>
  <si>
    <t>Інші неподаткові надходження</t>
  </si>
  <si>
    <t>Додаток № ___</t>
  </si>
  <si>
    <t xml:space="preserve">   Управління економіки міської ради</t>
  </si>
  <si>
    <t xml:space="preserve">    Мета: Забезпечення належного  утримання та  ефективної експлуатації об"єктів житлово-комунального господарства, необхідного рівня та якості послуг населенню.</t>
  </si>
  <si>
    <t xml:space="preserve">     Управління споживчого ринку міської ради</t>
  </si>
  <si>
    <t>Програма 4. Чиста вода - джерело життя</t>
  </si>
  <si>
    <t xml:space="preserve">Програма 1. Державний архітектурно-будівельний контроль </t>
  </si>
  <si>
    <t xml:space="preserve">    Мета: Здійснення  архітектурно-будівельного контролю </t>
  </si>
  <si>
    <t xml:space="preserve">    Мета: Здійснення інвентаризації та паспортизації об"єктів-пам"яток архітектури</t>
  </si>
  <si>
    <t>Програма 10. Уточнення меж міста та нанесення їх на карту</t>
  </si>
  <si>
    <t>Програма 4. Розвиток та забезпечення  діяльності міських  бібліотечних систем</t>
  </si>
  <si>
    <t>Показник витрат:</t>
  </si>
  <si>
    <t>обсяг витрат на виплату заробітної плати за рахунок коштів загального фонду бюджету міста, тис.грн.</t>
  </si>
  <si>
    <t>Заборгованість по заробітній платі працівникам, тис.грн.</t>
  </si>
  <si>
    <t>Стабілізація соціальних відносин в колективі підприємства</t>
  </si>
  <si>
    <t>Програма 1. Адміністрування та керівництво комітетом по здійсненню ним повноважень органів виконавчої влади, соціальний захист населення, сім"ї та молоді територіальної громади колишнього селища Таромське</t>
  </si>
  <si>
    <t xml:space="preserve">Програма 2. Запобігання  виникненню  надзвичайних  ситуацій,  оперативне  реагування  на  них  та  забезпечення  пожежної  безпеки   міста  </t>
  </si>
  <si>
    <t xml:space="preserve">Програма 3. Запобігання  виникненню  надзвичайних  ситуацій,  оперативне  реагування  на  них  та  забезпечення  умов  безпечного  відпочинку  людей  на  водних  об`єктах  міста  </t>
  </si>
  <si>
    <t xml:space="preserve">Програма 4. Економічна  підтримка  газети  "Наше  місто"  </t>
  </si>
  <si>
    <t>Програма 5. Економічна  підтримка   міської  студії  телебачення</t>
  </si>
  <si>
    <t>Програма 6. Сприяння  розвитку  малого  підприємництва  у   місті</t>
  </si>
  <si>
    <t xml:space="preserve">Програма 7. Впровадження економічного стимулювання енергозбереження в бюджетних установах, комунальних і промислових  підприємствах міста  </t>
  </si>
  <si>
    <t xml:space="preserve">Програма 8. Муніципальна  інвестиційна  програма  розвитку  міста  </t>
  </si>
  <si>
    <t xml:space="preserve">    Мета: Створення  належних  умов  для  реалізації  громадянами-споживачами  своїх  законних  інтересів  і  прав </t>
  </si>
  <si>
    <t xml:space="preserve">    Мета: патріотичне  виховання  молоді</t>
  </si>
  <si>
    <t xml:space="preserve">    Мета: Забезпечення підтримки  засобів  масової  інформації</t>
  </si>
  <si>
    <t xml:space="preserve">    Мета:  забезпечення  процесу реєстрації  прав  власності на  нерухоме  майно,  підвищення якості  роботи  міських  служб - "Швидкої  допомоги",  міліції,  пошти,  пожежної  служби  тощо</t>
  </si>
  <si>
    <t xml:space="preserve">    Мета:  Організація  заходів з надання консультаційно-правових послуг депутатам міської ради, виборцям у місті Дніпропетровську  </t>
  </si>
  <si>
    <t>Програма 1. Здійснення  ефективного управління органами місцевого самоврядування з виконання власних та делегованих повноважень.</t>
  </si>
  <si>
    <t xml:space="preserve">Програма 1. Забезпечення управління в галузі фізичної культури і спорту в місті </t>
  </si>
  <si>
    <t xml:space="preserve">    Мета: Створення належних умов для розвитку фізичної культури і спорту у місті.</t>
  </si>
  <si>
    <t>Програма 2. Спортивно-фізкультурна діяльність</t>
  </si>
  <si>
    <t xml:space="preserve">    Мета: Розвиток масової фізичної культури і спорту, підготовка резерву і спортсменів високої кваліфікації.</t>
  </si>
  <si>
    <t>130102, 130203, 130107, 130112, 130110</t>
  </si>
  <si>
    <t>Всього по бюджету:</t>
  </si>
  <si>
    <t>2008 рік - прогноз</t>
  </si>
  <si>
    <t>Найменування доходів згідно із бюджетною класифікацією</t>
  </si>
  <si>
    <t>у т.ч. бюджет розвитку</t>
  </si>
  <si>
    <t>6=(гр.3+гр.4)</t>
  </si>
  <si>
    <t>10=(гр.7+гр.8)</t>
  </si>
  <si>
    <t>13</t>
  </si>
  <si>
    <t xml:space="preserve">    Мета: Надання якісних комунальних послуг населенню міста</t>
  </si>
  <si>
    <t>Програма 6.  Забезпечення  розвитку та  діяльності  початкових мистецьких закладів</t>
  </si>
  <si>
    <t>Програма 7. Забезпечення технічного нагляду за станом приміщень підпорядкованих закладів</t>
  </si>
  <si>
    <t>Програма 8. Благоустрій території парків на 2006-2008 роки.</t>
  </si>
  <si>
    <t>Код</t>
  </si>
  <si>
    <t xml:space="preserve">    Мета: Розв"язання проблем дитячої бездоглядності та безпритульності, створення належних умов для соціально-психологічної реабілітації дітей, їх розвитку, реалізація їх прав.</t>
  </si>
  <si>
    <t xml:space="preserve">    Мета: Забезпечення швидкого та своєчасного реагування на звернення населення міста щодо отримання необхідної екстреної медичної допомоги.</t>
  </si>
  <si>
    <t>12</t>
  </si>
  <si>
    <t>Разом</t>
  </si>
  <si>
    <t>в тому числі:</t>
  </si>
  <si>
    <t xml:space="preserve">Програма 15. Організація дозвілля дітей </t>
  </si>
  <si>
    <t>Програма 2. Соціальна допомога з забезпеченням проживання у притулках для неповнорлітніх "Надія" та "Барвінок"</t>
  </si>
  <si>
    <t>Програма 3. Міська комплексна програма подолання бездоглядності та безпритульності, соціальний захист неповнолітніх у місті Дніпропетровську</t>
  </si>
  <si>
    <t>Програма 4. Соціальна захист дітей, які опинилися у складних життєвих обставинах, у центрі соціально-психологічної реабілітації дітей</t>
  </si>
  <si>
    <t>Програма 5. Міська комплексна програма оздоровлення неповнолітніх соціально-незахищеної категорії</t>
  </si>
  <si>
    <t>11</t>
  </si>
  <si>
    <t xml:space="preserve">    Мета: Здійснення  планування , організації та контролю за діяльністю установ та закладів у галузі культури</t>
  </si>
  <si>
    <t xml:space="preserve">    Мета: Збереження будівель та обладнання закладів культури</t>
  </si>
  <si>
    <t xml:space="preserve">    Мета: Забезпечення   потреб населення  міста  в інформації , доступу громадян до культурних надбань</t>
  </si>
  <si>
    <t xml:space="preserve">    Мета: Забезпечення  естетичних  потреб населення  міста , доступу  громадян до усіх духовних надбань</t>
  </si>
  <si>
    <t xml:space="preserve">    Мета: Організація дозвілля  для  населення  міста , проведення  державних  та офіційних  свят</t>
  </si>
  <si>
    <t>110205</t>
  </si>
  <si>
    <t xml:space="preserve">    Мета: Здійснення бухгалтерського обліку  діяльності управління освіти</t>
  </si>
  <si>
    <t xml:space="preserve">    Мета: Змістовне дозвілля та оздоровлення дітей влітку</t>
  </si>
  <si>
    <t>Програма 1. Адміністративне управління в управлінні з екології міської ради  Дніпропетровської міської ради</t>
  </si>
  <si>
    <t>Управління з екології Дніпропетровської міської ради</t>
  </si>
  <si>
    <t xml:space="preserve">    Мета: Формування зовнішного вигляду міста, зняття загрози забруднення водного басейну, захист від підтоплення, захист від зсувних процесів </t>
  </si>
  <si>
    <t xml:space="preserve">    Мета: Утилізація та переробка відходів </t>
  </si>
  <si>
    <t xml:space="preserve">    Мета: Здійснення повноважень щодо діяльності об'єднань громадян, професійних спілок, політичних партій, релігійних громад, щодо </t>
  </si>
  <si>
    <t xml:space="preserve">    Мета: Нові розробки, пропаганда екологічних знань, покращення умов праці</t>
  </si>
  <si>
    <t>субвенція з фонду навколишнього середовища</t>
  </si>
  <si>
    <t>Додаток 2</t>
  </si>
  <si>
    <t>кількість штатних одиниць, од.</t>
  </si>
  <si>
    <t xml:space="preserve">Показник продуктивності (ефективності): </t>
  </si>
  <si>
    <t>Програма 13. Забезпечення правової освіти депутатів міської та районних у місті рад, виборців, працівників виконавчих органів рад</t>
  </si>
  <si>
    <t>Програма 2. Благоустрій території, управління житлово-комунальним господарством, що перебуває в комунальній власності територіальної громади</t>
  </si>
  <si>
    <t>Програма 3.  Соціальний захист малозабезпечених громадян територіальної громади колишнього селища Таромське</t>
  </si>
  <si>
    <t>010116</t>
  </si>
  <si>
    <t>Програма 1. Адміністрування програм медичної допомоги населенню.</t>
  </si>
  <si>
    <t>Програма 4. Освіта працюючої молоді вечірньої (змінної) школи.</t>
  </si>
  <si>
    <t>Програма 9. Будівництво та реконструкція будівель та приміщень закладів галузі культури</t>
  </si>
  <si>
    <t xml:space="preserve">    Мета: Забезпечення та  збереження технічного та естетичного стану, підвищення  експлуатаційних якостей та продовження строку служби об"єктів , які розташовані на території парків </t>
  </si>
  <si>
    <t>090201, 090203, 090204, 090206</t>
  </si>
  <si>
    <t>080101, 080102, 080203, 080300</t>
  </si>
  <si>
    <t>080101, 080102, 080203</t>
  </si>
  <si>
    <t xml:space="preserve">    Мета: Організація дозвілля громадян у клубних закладах міста, створення  сприятливих  умов для самодіяльної  творчості</t>
  </si>
  <si>
    <t>250328, 250329, 250330</t>
  </si>
  <si>
    <t>І.І.Куліченко</t>
  </si>
  <si>
    <t xml:space="preserve">     Міська рада</t>
  </si>
  <si>
    <t xml:space="preserve">     Комітет міської ради по управлінню майном колишнього селища міського типу Таромське.</t>
  </si>
  <si>
    <t xml:space="preserve">     Управління житлового господарства міської ради</t>
  </si>
  <si>
    <t xml:space="preserve">     Управління комунального господарства міської ради</t>
  </si>
  <si>
    <t xml:space="preserve">     Головне архітектурно-планувальне управління</t>
  </si>
  <si>
    <t xml:space="preserve">     Інспекція державного архітектурно-будівельного контролю міської ради</t>
  </si>
  <si>
    <t xml:space="preserve">     Управління праці та соціального захисту населення міської ради</t>
  </si>
  <si>
    <t>Програма 6. Компенсація абонентної плати за користування телефонами, за мобільний зв'язок ветеранам ВВВ- визволителям міста Дніпропетровська</t>
  </si>
  <si>
    <t>Програма 3. Пільги на житлово-комунальні послуги громадянам,які постраждали внаслідок Чорнобильської катастрофи</t>
  </si>
  <si>
    <t>Програма 4. Пільги на придбання твердого палива громадянам,які постраждали внаслідок Чорнобильської катастрофи</t>
  </si>
  <si>
    <t>Програма 8. Надання соціальних послуг міським центром соціальної допомоги</t>
  </si>
  <si>
    <t>Програма 9. Відпочинок та оздоровлення дітей</t>
  </si>
  <si>
    <t xml:space="preserve">     Управління освіти та науки міської ради</t>
  </si>
  <si>
    <t>Програма 14. Будівництво та реконструкція будівель та приміщень освітніх закладів</t>
  </si>
  <si>
    <t>Програма  "Здійснення ефективного управління органами місцевого самоврядування  виконання власних та делегованих повноважень у  2008-2010 роках"</t>
  </si>
  <si>
    <t xml:space="preserve">    Мета: Розвиток та збереження мережі закладів освіти</t>
  </si>
  <si>
    <t>Програма 1. Здійснення  управління в галузі культури м. Дніпропетровська</t>
  </si>
  <si>
    <t>Програма 10. Паспортизація, інвентаризація пам"яток архітектури, премії в галузі архітектури</t>
  </si>
  <si>
    <t xml:space="preserve">    Мета: Забезпечення надання соціального захисту дітям, які опинилися у складних життєвих обставинах, надання їм комплексної соціальної, психологічної, педагогічної, медичної, правової та інших видів допомоги.</t>
  </si>
  <si>
    <t xml:space="preserve">відсоток висвітлених рішень Запорізької міської ради, виконавчого комітету Запорізької міської ради, розпоряджень міського голови, % </t>
  </si>
  <si>
    <t>оплата типографських послуг, грн.</t>
  </si>
  <si>
    <t xml:space="preserve">Програма 3. "Робота і розвиток газети Запорізької міської ради "Запорозька Січ" на 2007-2009 роки" </t>
  </si>
  <si>
    <t>Програма 4. "Програма фінансової підтримки Запорізького комунального підприємства міського електротранспорту на 2007-2009 роки"</t>
  </si>
  <si>
    <t>Показник результативност (якості):</t>
  </si>
  <si>
    <t>обсяг загального фонду місцевого бюджету, тис.грн.</t>
  </si>
  <si>
    <t xml:space="preserve">    Мета: реалізація Програми земельної реформи з метою інвентаризації та розмежування земель міста</t>
  </si>
  <si>
    <t>Завдання 1. Інвентаризація земель комунальної власності</t>
  </si>
  <si>
    <t>кількість підрядних організацій, од.</t>
  </si>
  <si>
    <t>площа інвентаризуємих земель, га</t>
  </si>
  <si>
    <t>частка проінвентаризованих земель, %</t>
  </si>
  <si>
    <t>Завдання 2. Грошова оцінка земель</t>
  </si>
  <si>
    <t>площа земель, що підлягають грошовій оцінці, га</t>
  </si>
  <si>
    <t>частка земель, що оцінені %</t>
  </si>
  <si>
    <t>240900</t>
  </si>
  <si>
    <t xml:space="preserve">    Мета: фінансування невідкладних соціально-економічних потреб міста</t>
  </si>
  <si>
    <t>загальний обсяг єдиного цільового фонду, тис.грн.</t>
  </si>
  <si>
    <t>частка виконаних розпоряджень міського голови,%</t>
  </si>
  <si>
    <t>кількість підготовлених та проведених сесій міської ради, од.</t>
  </si>
  <si>
    <t>кількість постійних депутатських комісій міської ради, од.</t>
  </si>
  <si>
    <t>кількість прийнятих рішень міської ради, од.</t>
  </si>
  <si>
    <t>кількість запланованих та проведених засідань виконкому міської ради, од.</t>
  </si>
  <si>
    <t>кількість принятих рішень виконкому міської ради,од.</t>
  </si>
  <si>
    <t>кількість розпоряджень міського голови, од.</t>
  </si>
  <si>
    <t>кількість звернень громадян, од.</t>
  </si>
  <si>
    <t>кількість особистих прийомів, од.</t>
  </si>
  <si>
    <t>кількість цивільних та господарських справ, участь у розгляді яких беруть спеціалісти юридичного відділу, од.</t>
  </si>
  <si>
    <t>кількість розглянутих звернень та скарг, од.</t>
  </si>
  <si>
    <t>кількість висвітлених рішень Запорізької міської ради, виконавчого комітету Запорізької міської ради, розпоряджень міського голови од.</t>
  </si>
  <si>
    <t>кількість штатних одиниць,од.</t>
  </si>
  <si>
    <t>кількість сімей та одинаків, які перебувають на квартирному обліку для одержання житла, од.</t>
  </si>
  <si>
    <t>кількість звернень громадян, листів підприємств, організацій, од.</t>
  </si>
  <si>
    <t>кількість документів, прийнятих на зберігання, од.</t>
  </si>
  <si>
    <t>кількість виданих архівних довідок, од.</t>
  </si>
  <si>
    <t>кількість наданих консультацій, од.</t>
  </si>
  <si>
    <t>кількість судових засідань по захисту прав та законних інтересів дітей за участю працівників служби, од.</t>
  </si>
  <si>
    <t>кількість проведених рейдів, од.</t>
  </si>
  <si>
    <t>кількість проведених заходів по профілактиці бездоглядності і безпритульності, од.</t>
  </si>
  <si>
    <t>кількість підготовлених відділом проектів рішень міськвиконкому, од.</t>
  </si>
  <si>
    <t>Програма 5. "Програма здійснення оперативного управління коштами єдиного цільового фонду Запорізької міської ради на 2007-2009рр"</t>
  </si>
  <si>
    <t>Завдання 1. вирішення соціально-економічних та інших потреб міста</t>
  </si>
  <si>
    <t xml:space="preserve">    Мета: забезпечення громадської безпеки і профілактика злочинності у м.Запоріжжі, розвиток матеріально-технічної бази органів та підрозділів ЗМУ УМВС України в Запорізькій області</t>
  </si>
  <si>
    <t>Завдання 1. забезпечити громадську безпеку і профілактику злочинності у м.Запоріжжі, розвиток матеріально-технічної бази органів та підрозділів ЗМУ УМВС України в Запорізькій області</t>
  </si>
  <si>
    <t xml:space="preserve">Програма 2. "Матеріального заохочення Почесних громадян міста Запоріжжя на 2007-2009 роки" </t>
  </si>
  <si>
    <t xml:space="preserve">Завдання 1. Преміювання за видатний внесок у розвиток міста Запоріжжя, піднесення статусу міста Запоріжжя у світі або в знак поваги до політичної та громадської діяльності </t>
  </si>
  <si>
    <t xml:space="preserve">Програма 6."Програма земельної реформи на 2007-2009 роки" </t>
  </si>
  <si>
    <t>Загальний обсяг витрат на зміцнення матеріально-технічної бази, тис.грн</t>
  </si>
  <si>
    <t>кільбкість придбаних автомобілів, шт.</t>
  </si>
  <si>
    <t>середня вартість 1 автомобіля, гн.</t>
  </si>
  <si>
    <t>відсоток забезпеченності матеріально-технічною базою, %</t>
  </si>
  <si>
    <t xml:space="preserve">Програма 8. Забезпечення участі Запорізької міської ради в Асоціації міст України та громад на 2007-2009 роки </t>
  </si>
  <si>
    <t xml:space="preserve">Програма 9. Висвітлення діяльності Запорізької міської ради та її виконавчих органів на 2007-2009 роки </t>
  </si>
  <si>
    <t xml:space="preserve">     Комітет по фізичній культурі і спорту міської ради</t>
  </si>
  <si>
    <t>20000000</t>
  </si>
  <si>
    <t>Неподаткові надходження</t>
  </si>
  <si>
    <t>22000000</t>
  </si>
  <si>
    <t>Адміністративні збори та платежі, доходи від некомерційного та побічного продажу</t>
  </si>
  <si>
    <t>Розподіл видатків бюджету м.Дніпропетровськ на 2006-2008 роки за бюджетними програмами</t>
  </si>
  <si>
    <t xml:space="preserve">    Мета: Забезпечення населення міста доступною кваліфікованою медичною допомогою в умовах стаціонару.</t>
  </si>
  <si>
    <t>110204</t>
  </si>
  <si>
    <t xml:space="preserve">    Мета: Підвищення інвестиційної привабливості міста</t>
  </si>
  <si>
    <t>090802</t>
  </si>
  <si>
    <t>13.02.2008№33</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</si>
  <si>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t>
  </si>
  <si>
    <t xml:space="preserve">Програма 2. Розвиток житлово-експлуатаційного господарства  </t>
  </si>
  <si>
    <t>Загальний фонд</t>
  </si>
  <si>
    <t>Спеціальний фонд</t>
  </si>
  <si>
    <t xml:space="preserve">    Мета: Забезпечення реалізації права громадян, які не мають можливості навчатися у школах з денною формою навчання,на здобуття базової середньої  та повної загальної середньої освіти з відривом та без відриву від виробництва.</t>
  </si>
  <si>
    <t xml:space="preserve">Програма 3. Повна загальна середня освіта </t>
  </si>
  <si>
    <t xml:space="preserve">    Мета: Захист особистих прав дітей-сиріт і дітей, які залишились без піклування батьків</t>
  </si>
  <si>
    <t xml:space="preserve">    Мета: реалізація права громадян на здобуття повної загальної середньї освіти</t>
  </si>
  <si>
    <t>Програма 7. Поліпшити виховання, навчання, соціальний захист та матеріальне забезпечення дітей-сиріт і дітей, які залишились без піклування батьків</t>
  </si>
  <si>
    <t xml:space="preserve">Програма 8. Створення передумов для соціальної реабілітації та інтеграції, розвиток самостійності та життєвоважливих компетенцій дітей, які потребують корекції фізичного та (або) розумового розвитку  </t>
  </si>
  <si>
    <t xml:space="preserve">    Мета: Виховання, навчання дітей-сиріт і дітей, які залишились без піклування батьків</t>
  </si>
  <si>
    <t xml:space="preserve">    Мета: Соціальна реабілітація та інтеграція, розвиток самостійності та життєвоважливих компетенцій дітей, які потребують корекції фізичного та (або) розумового розвитку </t>
  </si>
  <si>
    <t>Завдання 1. Забезпечити протягом 2006-2008 року соціальною рекламою членів територіальної громади м.Дніпропетровська</t>
  </si>
  <si>
    <t>кількість організаіій, задіяних у виконанні завдання, од.</t>
  </si>
  <si>
    <t>кількість розповсюджених листівок, од.</t>
  </si>
  <si>
    <t>кількість  розповсюдженої експрес-інформації, од.</t>
  </si>
  <si>
    <t>кількість стаціонарних рекламних конструкцій з соціальною рекламою,од.</t>
  </si>
  <si>
    <t>кількість розроблених,виготовлених та встановлених баннерів, од.</t>
  </si>
  <si>
    <t>кількість виготовлених відеоматеріалів з соціальною рекламою, од.</t>
  </si>
  <si>
    <t>кількість розроблених, виготовлених аудіоматеріалів, од.</t>
  </si>
  <si>
    <t>Середня вартість з розробки та виготовлення баннерів, грн.</t>
  </si>
  <si>
    <t xml:space="preserve">Середня вартість розробки та виготовлення відеоматеріалів, грн. </t>
  </si>
  <si>
    <t>Середлня вартість розробки та виготовлення аудіоматеріалів, грн.</t>
  </si>
  <si>
    <t>Середня вартість розробки та виготовлення друкованої продукції, грн.</t>
  </si>
  <si>
    <t>зростання  політичної свідомості населення м.Дніпропетровська, %</t>
  </si>
  <si>
    <t>кількість районів міста, де буде розміщено баннери з соціальною рекламою, од.</t>
  </si>
  <si>
    <t>кількість задоволених звернень громадян, од.</t>
  </si>
  <si>
    <t>кількість скарг на подану соціальну рекламу, од.</t>
  </si>
  <si>
    <t>Завдання 2. Організація роботи офіційного Інтернет-портала Дніпропетровської міської ради, (грн.)</t>
  </si>
  <si>
    <t xml:space="preserve">Показник затрат (вхідних ресурсів):    </t>
  </si>
  <si>
    <t>кількість залучених програмістів, од.</t>
  </si>
  <si>
    <t>кількість залучених веб-дизайнерів</t>
  </si>
  <si>
    <t>кількість залучених організацій на виконання завдання, од.</t>
  </si>
  <si>
    <t>кількість організованих офіційних Інтернет-порталів Дніпропетровської міської ради (                            )</t>
  </si>
  <si>
    <t>вартість створення (організації) Інтернет-портала міської ради,грн.</t>
  </si>
  <si>
    <t>вартість послуг зі сбору, обробки та підготовки матеріалів для розміщення на Інтернет-порталі міської ради,грн.</t>
  </si>
  <si>
    <t>рівень задоволення потреби у інформації,що розміщена на Інтернет-порталі, %</t>
  </si>
  <si>
    <t>кількість користувачів Інтернет-порталу міської ради, од.</t>
  </si>
  <si>
    <t>Завдання 3. Проведення науково-практичних конференцій з актуальних питань життєдіяльності міста</t>
  </si>
  <si>
    <t>кількість фахівців,залучених до участі у конференціях</t>
  </si>
  <si>
    <t>кількість проведених конференцій, од.</t>
  </si>
  <si>
    <t xml:space="preserve">кількість методичних матеріалів для проведення конференцій,од.
</t>
  </si>
  <si>
    <t>кількість тиражувань методичних матеріалів, од.</t>
  </si>
  <si>
    <t>кількість лекторів, чол.</t>
  </si>
  <si>
    <t>кількість запрошених до участі у конференціях керівників органів місцевого самоврядування, чол.</t>
  </si>
  <si>
    <t>середня вартість полслуг з розробки методичних матеріалів,їх редагуванню,створенню макету, підготовки до друку та тиражуванню, грн.</t>
  </si>
  <si>
    <t>середня вартість послуг з видання програми конференції, грн.</t>
  </si>
  <si>
    <t>рівень зростання інформованності членів територіальної громади, %</t>
  </si>
  <si>
    <t xml:space="preserve">рівень задоволення потреби у інформованності членів територіальної громади з висвітлених питань, % </t>
  </si>
  <si>
    <t>збільшення учасників конференцій у порівнянні з минулим 2005 роком, %</t>
  </si>
  <si>
    <t>кількість учасників конференцій,що оцінюють її роботу на "добре" та "відмінно",%</t>
  </si>
  <si>
    <t>відсутність скарг учасників конференцій, %</t>
  </si>
  <si>
    <t xml:space="preserve">    Мета: Забезпечення процесу демократизації та розвитку цінностей громадянського суспільства, поліпшення умов для самостійного вирішення територіальною громадою питань місцевого значення</t>
  </si>
  <si>
    <t>Завдання 1. Забезпечити протягом 2006 року сприяння створенню та діяльності органів самоорганізації населення м.Дніпропетровська</t>
  </si>
  <si>
    <t>кількість звернень громадян до методично-консультативного центру,од.</t>
  </si>
  <si>
    <t>кількість створених домових комітетів у м.Дніпропетровську, од.</t>
  </si>
  <si>
    <t>кількість розроблених,підготовлених до друку та надрукованих методичних матеріалів, од.</t>
  </si>
  <si>
    <t>кількість публікацій матеріалів у ЗМІ,од.</t>
  </si>
  <si>
    <t>середня вартість послуг з публікації матеріалі у ЗМІ,грн.</t>
  </si>
  <si>
    <t>вартість послуг за видання методичних матеріалів, грн.</t>
  </si>
  <si>
    <t>збільшення кількості створених домових комітетів у порівнянні з 2005 р.,%</t>
  </si>
  <si>
    <t>кількість наданих консультацій членам територіальної громади, од.</t>
  </si>
  <si>
    <t>кількість фахівців,залучених до роботи у методично-консультативному центрі, од.</t>
  </si>
  <si>
    <t>збільшення кількості звернень громадян до методично-консультативного центру у порівнянні з 2005 р.,%</t>
  </si>
  <si>
    <t>Завдання 1. Проведення соціологічних досліджень з актуальних питань життєдіяльності м.Дніпропетровська</t>
  </si>
  <si>
    <t>кількість опитувачів, чол.</t>
  </si>
  <si>
    <t>кількість наукових працівників(керівників) соцдосліджень, чол.</t>
  </si>
  <si>
    <t>кількість розроблених зразків анкет, од.</t>
  </si>
  <si>
    <t>кількість розповсюджених анкет, од.</t>
  </si>
  <si>
    <t>кількість опитаних респондентів, чол.</t>
  </si>
  <si>
    <t>кількість звітів по результатах опитувань, од.</t>
  </si>
  <si>
    <t>кількість районів міста,де проводилось опитування, од.</t>
  </si>
  <si>
    <t>кількість комп'ютерних обробок по результатах опитувань,од.</t>
  </si>
  <si>
    <t>вартість тиражування анкет,грн.</t>
  </si>
  <si>
    <t>вартість послуг по опитуванню респондентів,грн.</t>
  </si>
  <si>
    <t>Мета програми: Забезпечення ефективної діяльності органів місцевого самоврядування міста Запоріжжя та своєчасного вирішення проблем жителів громади міста</t>
  </si>
  <si>
    <t xml:space="preserve">Завдання 5. Здійснення повноважень виконавчих органів міської ради у галузі соціально-правового захисту дітей, профілактиці бездоглядності та правопорушень серед неповнолітніх </t>
  </si>
  <si>
    <t>Секретар ради</t>
  </si>
  <si>
    <t>Ю.В.Каптюх</t>
  </si>
  <si>
    <t>вартість послуг по комп'ютерній обробці даних соцдослідження,грн.</t>
  </si>
  <si>
    <t>кількість прийнятих рішень по результатах наданих звітів, %</t>
  </si>
  <si>
    <t>Завдання 2. Проведення суспільних науково-дослідних робіт з вивчення динаміки зміни соціально-політичної ситуації в Дніпропетровську</t>
  </si>
  <si>
    <t>кількість наукових працівників(керівників) робіт, чол.</t>
  </si>
  <si>
    <t>Програма 3. Підтримка закладів громадського харчування</t>
  </si>
  <si>
    <t>Програма 1. Управління комунального господарства міської ради м.Дніпропетровська</t>
  </si>
  <si>
    <t xml:space="preserve">     Управління охорони здоров'я міської ради </t>
  </si>
  <si>
    <t xml:space="preserve">     Служба у справах неповнолітніх міської ради </t>
  </si>
  <si>
    <t xml:space="preserve">     Комітет у справах сім"ї та молоді міської ради</t>
  </si>
  <si>
    <t>091101</t>
  </si>
  <si>
    <t>091102</t>
  </si>
  <si>
    <t>091103</t>
  </si>
  <si>
    <t>091104</t>
  </si>
  <si>
    <t>091106</t>
  </si>
  <si>
    <t>091108</t>
  </si>
  <si>
    <t xml:space="preserve">    Мета: Здійснення повноважень, встановлених чинним законодавством, у сфері роботи із сім"єю та молоддю.  </t>
  </si>
  <si>
    <t>Програма 2. Забезпечення діяльності Центру соціальних служб для сім"ї, дітей та молоді</t>
  </si>
  <si>
    <t xml:space="preserve">    Мета: Підтримка, сприяння соціальному становленню сімей, дітей та молоді, які опинилися в складних життєвих обставинах.</t>
  </si>
  <si>
    <t>Програма 3. Соціальна підтримка сімей, дітей та молоді</t>
  </si>
  <si>
    <t xml:space="preserve">    Мета: Допомога клієнтам у подоланні життєвих труднощів, збереження та підвищення їх соціального статусу.</t>
  </si>
  <si>
    <t xml:space="preserve">    Мета: Забезпечити підтримку талановитої та обдарованої молоді, організацію дозвілля молоді, пропагування здорового способу життя, сприяння розвитку та поглибленню міжнародних молодіжних контактів.</t>
  </si>
  <si>
    <t xml:space="preserve">    Мета: Забезпечення жінкам реального доступу до всіх видів діяльності, підтримка жіночих громадських організацій, запобігання насильству стосовно жінок і дітей, торгівлі людьми.</t>
  </si>
  <si>
    <t>Програма 6. Підтримка обдарованої молоді</t>
  </si>
  <si>
    <t xml:space="preserve">    Мета: Забезпечити підтримку обдарованої молоді</t>
  </si>
  <si>
    <t>100203</t>
  </si>
  <si>
    <t>150101</t>
  </si>
  <si>
    <t>250908</t>
  </si>
  <si>
    <t>250913</t>
  </si>
  <si>
    <t>Програма 11. Надання пільгових довгострокових кредитів молодим сім"ям на будівництво (реконстукцію) та придбання житла</t>
  </si>
  <si>
    <t xml:space="preserve">    Мета: Забезпечення надання пільгових довгострокових кредитів молодим сім"ям на будівництво (реконстукцію) та придбання житла</t>
  </si>
  <si>
    <t xml:space="preserve">      </t>
  </si>
  <si>
    <t>Програма 10. Будівництво, реконструкція об"єктів комунального призначення Молодіжного парку відпочинку та дозвілля</t>
  </si>
  <si>
    <t>Програма  9. Забезпечення діяльності Молодіжного парку відпочинку та дозвілля</t>
  </si>
  <si>
    <t xml:space="preserve">    Мета: Забезпечити оздоровлення та відпочинок дітей пільгових категорій на базі клубів школярів за місцем мешкання</t>
  </si>
  <si>
    <t xml:space="preserve">     Мета: Забезпечення та збереження технічного та естетичного стану, підвищення  експлуатаційних якостей та продовження строку служби об"єктів, які розташовані на території парків </t>
  </si>
  <si>
    <t xml:space="preserve">    Мета: Організація дозвілля громадян у клубних закладах міста, створення сприятливих умов для самодіяльної творчості</t>
  </si>
  <si>
    <t xml:space="preserve">     Мета: Забезпечення функціювання Молодіжного парку відпочинку та дозвілля</t>
  </si>
  <si>
    <t xml:space="preserve">     Мета: Створення додаткових умов для забезпечення житлом молоді у місті</t>
  </si>
  <si>
    <t xml:space="preserve">    Мета: Збереження пам"яток архітектури, призначення  премії в галузі архітектури</t>
  </si>
  <si>
    <t>Програма 4. Реалізація молодіжної політики, організація молодіжного дозвілля, підтримка молодіжних громадських об’єднань, розвиток молодіжної активності, сприяння розвитку та поглибленню міжнародних молодіжних контактів.</t>
  </si>
  <si>
    <t>Програма 5. Поліпшення становища жінок та сприяння впровадженню гендерної рівності.</t>
  </si>
  <si>
    <t>Програма 7. Оздоровлення та відпочинок дітей пільгових категорій.</t>
  </si>
  <si>
    <t>Програма 8. Програма розвитку молодіжного парку відпочинку та дозвілля.</t>
  </si>
  <si>
    <t>Програма 5. Надання послуг та допомоги соціально незахищеним верствам населення, ветеранам війни та праці; соціальний захист  інвалідів; забезпечення безперешкодного доступу людей з обмеженими фізичними  можливостями до об’єктів житлового та громадського призначення; виконання програми зайнятості  населення міста.</t>
  </si>
  <si>
    <t>Програма 12. Надання пільгових довгострокових кредитів молодим сім"ям на будівництво (реконстукцію) та придбання житла</t>
  </si>
  <si>
    <t>Кошти, що передаються до державного бюджету з міського бюджету</t>
  </si>
  <si>
    <t>Кошти, що передаються  із загального фонду бюджету до бюджету розвитку  (спеціального фонду)</t>
  </si>
  <si>
    <t>Цільові фонди, утворені органами місцевого самоврядування</t>
  </si>
  <si>
    <t>Дотації вирівнювання бюджетам  районів у місті</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</si>
  <si>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</si>
  <si>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бюджетам районів у місті на надання пільг населенню</t>
  </si>
  <si>
    <t>Інші субвенції (субвенція бюджетам районів у місті на виконання заходів з ліквідації підтоплення)</t>
  </si>
  <si>
    <t>Інші субвенції (субвенція бюджетам районів у місті на вивіз та утилізацію твердих побутових відходів з приватного сектору, будинків житлово-будівельних кооперативів та об'єднань співвласників багатоквартирних будинків)</t>
  </si>
  <si>
    <t>кількість щоденної координаційної роботи з політичними партіями, громадськими організаціями, національно-культурними товариствами, релігійними об,єднаннями громадян, од.</t>
  </si>
  <si>
    <t>кількість протестів  прокуратури, од.</t>
  </si>
  <si>
    <t>кількість скарг на роботу персоналу, од.</t>
  </si>
  <si>
    <t>Завдання 2. Забезпечити протягом 2006-2008рр. підвищення кваліфікації працівників відділу</t>
  </si>
  <si>
    <t>кількість відряжених осіб, чол.</t>
  </si>
  <si>
    <t>кількість осіб, що навчаються на курсах з підвищення кваліфікаціїї посадових осіб, тендерних курсах, чол.</t>
  </si>
  <si>
    <t>витрати на відрядження, грн.</t>
  </si>
  <si>
    <t>збільшення кількості працівників управління, що підвищили свій кваліфікаційний рівень у порівнянні з 2005 р., %</t>
  </si>
  <si>
    <t>витрати на підвищення кваліфікації, грн.</t>
  </si>
  <si>
    <t>Завдання 3. Забезпечити протягом 2006-2008рр. придбання основних засобів</t>
  </si>
  <si>
    <t>кількість комп'ютерів, од., од.</t>
  </si>
  <si>
    <t>кількість кондиціонерів, од.</t>
  </si>
  <si>
    <t>кількість принтерів, од.</t>
  </si>
  <si>
    <t>зростання обсягу оргтехніки на балансі управління у порівнянні з 2005 р.,%</t>
  </si>
  <si>
    <t xml:space="preserve">Показник затрат (вхідних ресурсів):          </t>
  </si>
  <si>
    <t>кількість контрольних документів з фінансово-економічних питань, од.</t>
  </si>
  <si>
    <t>кількість документів фінансової звітності, од.</t>
  </si>
  <si>
    <t>кількість проведених інвентаризацій, од.</t>
  </si>
  <si>
    <t>кількість завдань керівника управління, од.</t>
  </si>
  <si>
    <t>кількість проведених розрахунково-касових операцій, од.</t>
  </si>
  <si>
    <t>обсяг бюджетних асигнувань, тис. грн.</t>
  </si>
  <si>
    <t>рівень виконання затвердженого обсягу фінансування (головний розпорядник), %</t>
  </si>
  <si>
    <t>рівень виконання затвердженого обсягу фінансування (розпорядники нижчого рівня), %</t>
  </si>
  <si>
    <t>Завдання 4. Забезпечити  протягом 2006-2008рр. організацію ведення бухгалтерського обліку,банківських операцій,  контроль за витрачанням фінансових і матеріальних ресурсів, господарське забезпечення діяльності</t>
  </si>
  <si>
    <t>Плата за утримання дітей у школах - інтернатах</t>
  </si>
  <si>
    <t>Інші надходження до фондів охорони навколишнього природного середовища</t>
  </si>
  <si>
    <t>Цільові фонди, утворені органами місцевого самоврядування та місцевими органами виконавчої влади</t>
  </si>
  <si>
    <t>Дотації, всього</t>
  </si>
  <si>
    <t>з них :</t>
  </si>
  <si>
    <t>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на електричну енергію, теплову енергію, водопостачання, водовідведення, природний газ та послуги зв'язку, які споживаються бюджетними установами</t>
  </si>
  <si>
    <t>Додаткова дотація з державного бюджету місцевим бюджетам для поетапного запровадження умов оплати праці праціників бюджетної сфери на основі Єдиної тарифної сітки та забезпечення  видатків на оплату праці</t>
  </si>
  <si>
    <t>Субвенції, всього</t>
  </si>
  <si>
    <t>з них:</t>
  </si>
  <si>
    <t>Субвенція з інших бюджетів на виконання інвестиційних проектів</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</si>
  <si>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</si>
  <si>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</si>
  <si>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</si>
  <si>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</si>
  <si>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</si>
  <si>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 xml:space="preserve">Показник затрат (вхідних ресурсів): </t>
  </si>
  <si>
    <t>кількість документів, що прийнято та відправлено, од.</t>
  </si>
  <si>
    <t>порушення термінів виконання документів, %</t>
  </si>
  <si>
    <t>Управління внутрішньої політики Дніпропетровської міської ради</t>
  </si>
  <si>
    <t>Програма 1. Адміністрування та керівництво управлінням  внутрішньої політики  Дніпропетровської міської ради</t>
  </si>
  <si>
    <t xml:space="preserve">    Мета: Впровадження нових методів і форм інформування населення ,забезпечення процесу демократизаціїта розвитку цінностей громадянського суспільства , втілення принципу прозорості і гласності у роботі органів місцевого самоврядування, забезпечення права на інформацію членів територіальної громади м.Дніпропетровська</t>
  </si>
  <si>
    <t xml:space="preserve">    Мета: Здійснення повноважень щодо діяльності об'єднань громадян, професійних спілок, політичних партій, релігійних громад, щодо консультативно-методичної,організаційної,координаційної та контрольної роботи у напрямках громадсько-політичної, соціологічної, лекційно-пропагандистської, просвітницької діяльності, здійснення політико-правових заходів під час підготовки та проведення виборчих кампаній, референдумів у м.Дніпропетровську</t>
  </si>
  <si>
    <t xml:space="preserve">    Мета: Створення належних умов  для набуття громадянами обсягу правових знань та навичок  у їх застосуванні, необхідних для реалізації  громадянами своїх прав і свобод, а також виконання покладених на них обов'язків</t>
  </si>
  <si>
    <t>Програма 2. Програма інформаційної діяльності у територіальній громаді м.Дніпропетровська на 2002-2006 рр.</t>
  </si>
  <si>
    <t xml:space="preserve">Програма 3. Сприяння створенню та діяльності органів самоорганізації населення у  м.Дніпропетровську </t>
  </si>
  <si>
    <t>Програма 4. Програма правової освіти населення м.Дніпропетровська на 2002-2010 рр.</t>
  </si>
  <si>
    <t xml:space="preserve">    Податок на прибуток підприємств і організацій, що належать до комунальної власності</t>
  </si>
  <si>
    <t>12000000</t>
  </si>
  <si>
    <t>Податки на власність</t>
  </si>
  <si>
    <t>12020000</t>
  </si>
  <si>
    <t>Податок з власників транспортних засобів та інших самохідних машин і механізмів</t>
  </si>
  <si>
    <t>13000000</t>
  </si>
  <si>
    <t>Збори на спеціальне використання природних ресурсів</t>
  </si>
  <si>
    <t>13050000</t>
  </si>
  <si>
    <t>Плата за землю</t>
  </si>
  <si>
    <t>14000000</t>
  </si>
  <si>
    <t>Внутрішні податки на товари та послуги</t>
  </si>
  <si>
    <t>Програма 1. Здійснення повноважень встановлених чинним законодавством для виконавчих органів міської ради у сфері соціального захисту населення  м. Дніпропетровська</t>
  </si>
  <si>
    <t xml:space="preserve">    Мета: Забезпечення ефективної діяльності управління праці та соціального захисту населення Дніпропетровської міської ради, та закладів у сфері соціального захисту населення міста.</t>
  </si>
  <si>
    <t>Програма 2. Своєчасна виплата державних пільг населенню.</t>
  </si>
  <si>
    <t xml:space="preserve">    Мета: Підвищення соціальної захищеності населення </t>
  </si>
  <si>
    <t xml:space="preserve">    Мета: Підвищення соціальної захищеності ветеранів ВВВ- визволителів міста Дніпропетровська</t>
  </si>
  <si>
    <t xml:space="preserve">    Мета: Підвищення соціальної захищеності  громадян,які постраждали внаслідок Чорнобильської катастрофи</t>
  </si>
  <si>
    <t xml:space="preserve">    Мета: Підвищення соціальної захищеності ветеранів ВВВ</t>
  </si>
  <si>
    <t>Програма 7. Здійснення фінансової підтримки міських громадських організацій ветеранів ВВВ та інвалідів</t>
  </si>
  <si>
    <t xml:space="preserve">    Мета: Забезпечення саноторно-курортним лікуванням дітей-інвалідів та інвалідів з дитинства.</t>
  </si>
  <si>
    <t>Програма 13.Організація навчання в учбовому комбінаті та Будинку учителя</t>
  </si>
  <si>
    <t xml:space="preserve">    Мета: Навчання в учбовому-виробничому комбінаті та Будинку учителя</t>
  </si>
  <si>
    <t>Міський  голова</t>
  </si>
  <si>
    <t>Інші субвенції (субвенція обласному бюджету на створення матеріальних ресурсів для запобігання та ліквідації надзвичайних ситуацій техногенного  і природного характеру та їх наслідків)</t>
  </si>
  <si>
    <t xml:space="preserve">    Мета: Підвищення комфортності проживання, утримання житла  у належному стані</t>
  </si>
  <si>
    <t>Програма 3.  Капітальний ремонт житлового фонду місцевих органів влади</t>
  </si>
  <si>
    <t>170703</t>
  </si>
  <si>
    <t>видатки на фінансування робіт, пов'язаних з будівництвом, реконструкцією, ремонтом і утриманням автомобільних доріг загального користування</t>
  </si>
  <si>
    <t xml:space="preserve">    Мета: Реалізація міської екологічної програми, створення можливості швидкої ліквідації екологічних катастроф</t>
  </si>
  <si>
    <t xml:space="preserve">    Мета: Будівництво, реконструкція об"єктів комунального призначення , придбання спецтехніки, протизсувні заходи</t>
  </si>
  <si>
    <t>110102</t>
  </si>
  <si>
    <t xml:space="preserve">    Мета: забезпечення ефективної діяльності органів місцевого самоврядування міста </t>
  </si>
  <si>
    <t xml:space="preserve">    Мета:  Реалізація  державної  політики  у  сфері  запобігання  виникненню  надзвичайних  ситуацій  та  надання  можливості  у  повному  обсязі  оперативно  реагувати  на  надзвичайні  ситуації  техногенного  та  природного  характеру</t>
  </si>
  <si>
    <t xml:space="preserve">    Мета: Запобігання загибелі людей на водних об'єктах під час відпочинку на воді, переправ, промислової та аматорської рибалки </t>
  </si>
  <si>
    <t xml:space="preserve">    Мета: Регулювання і розвиток інформаційного простору, регулювання в рамках чинного законодавства цілеспрямованого впливу на діяльність  комунальних  ЗМІ</t>
  </si>
  <si>
    <t>Розподіл видатків бюджету міста Запоріжжя на період 2008-2010 роки за бюджетною програмою</t>
  </si>
  <si>
    <t>2008 рік - план</t>
  </si>
  <si>
    <t>2010 рік - прогноз</t>
  </si>
  <si>
    <t xml:space="preserve">    Мета:  Забезпечення  максимальної  інформованості  громадян  міста  та  регіону  шляхом  виготовлення  і  розповсюдження  телепередач  та  іншої  відеопродукції</t>
  </si>
  <si>
    <t xml:space="preserve">    Мета: Формування  цілісної  системи  підтримки малого  підприємництва,  надання   консультаційної   допомоги,  впорядкування  нормативного  регулювання,  спрощення існуючої  дозвільної  системи</t>
  </si>
  <si>
    <t xml:space="preserve">    Мета: Впровадження енергозберігаючих заходів, зниження витрат бюджетних коштів на оплату за енергоносії</t>
  </si>
  <si>
    <t xml:space="preserve">    Мета: Створення привабливого інвестиційного клімату та розвиток інвестиційної діяльності міста </t>
  </si>
  <si>
    <t xml:space="preserve">Субвенції з державного бюджету до місцевого </t>
  </si>
  <si>
    <t>Місцеві податки і збори</t>
  </si>
  <si>
    <t>Програма 2. Дошкільна освіта</t>
  </si>
  <si>
    <t>Програма 1. Здійснення  управління в галузі освіти м.Дніпропетровська</t>
  </si>
  <si>
    <t xml:space="preserve">    Мета: Реалізація права громадян на здобуття їхніми дітьми якісної дошкільної освіти.</t>
  </si>
  <si>
    <t>14=(гр.11+гр.12)</t>
  </si>
  <si>
    <t>10000000</t>
  </si>
  <si>
    <t>Податкові надходження</t>
  </si>
  <si>
    <t>11000000</t>
  </si>
  <si>
    <t>Податки на доходи, податки на прибуток, податки на збільшення ринкової вартості</t>
  </si>
  <si>
    <t>11010000</t>
  </si>
  <si>
    <t>Податок з доходів фізичних осіб</t>
  </si>
  <si>
    <t>11020000</t>
  </si>
  <si>
    <t>Податок на прибуток підприємств</t>
  </si>
  <si>
    <t xml:space="preserve">    11020200</t>
  </si>
  <si>
    <t>Показник виконання:</t>
  </si>
  <si>
    <t>Показник результативності (якості):</t>
  </si>
  <si>
    <t>Показники виконання:</t>
  </si>
  <si>
    <t xml:space="preserve">Показник продукту: </t>
  </si>
  <si>
    <t>Показник продуктивності (ефективності):</t>
  </si>
  <si>
    <t>Показник продукту:</t>
  </si>
  <si>
    <t>Завдання 1.Забезпечити протягом 2006-2008 рр. адміністрування , керівництво діяльністю , забезпечити виконання покладених на управління  завдань, організацію ведення бухгалтерського обліку, здійснення банківських операцій та операцій, пов'язаних з рухом коштів та товарно-матеріальних цінностей,складання фінансової звітності</t>
  </si>
  <si>
    <t>кількість розпоряджень по фінансуванню заходів з фонду охорони навколишнього природного середовища, од.</t>
  </si>
  <si>
    <t>кількість розглянутих звернень та скарг (письмових та усних) за рік, од.</t>
  </si>
  <si>
    <t>кількість перевірок, од.</t>
  </si>
  <si>
    <t>рівень використання надходжень фонду охорони навколишньго природного середовища, %</t>
  </si>
  <si>
    <t xml:space="preserve">    Мета: Економне використання водних ресурсів та теплової енергії шляхом запровадження засобів обліку</t>
  </si>
  <si>
    <t xml:space="preserve">Програма 9. Капітальні вкладення </t>
  </si>
  <si>
    <t>Плата за оренду цілісних майнових комплексів та іншого державного майна</t>
  </si>
  <si>
    <t>Надходження від відчуження майна, яке належить Автономній Республіці Крим та майна, що знаходиться у</t>
  </si>
  <si>
    <t>33000000</t>
  </si>
  <si>
    <t xml:space="preserve">    Мета: Здійснення адміністративного управління, фінансування та контроль за ефективним і раціональним використанням бюджетних коштів комітетом міської ради по управлінню майном колишнього селища міського типу Таромське</t>
  </si>
  <si>
    <t xml:space="preserve">    Мета: Покращення умов проживання населення шляхом забезпечення постачання питної води</t>
  </si>
  <si>
    <t xml:space="preserve">    Мета: Підвищити рівень життя малозабезпечених громадян територіальної громади колишнього селища Таромське</t>
  </si>
  <si>
    <t xml:space="preserve">    Мета: Поліпшити та зберегти стан здоров'я населення, знизити рівень передчасної смертності та інвалідності.</t>
  </si>
  <si>
    <t>30000000</t>
  </si>
  <si>
    <t>Доходи від операцій з капіталом</t>
  </si>
  <si>
    <t>31000000</t>
  </si>
  <si>
    <t xml:space="preserve">Показник результативності (якості): </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</si>
  <si>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</si>
  <si>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здійсненння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</si>
  <si>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Виконавчий комітет Запорізької міської ради</t>
  </si>
  <si>
    <t>Код функціональної класифікації видатків</t>
  </si>
  <si>
    <t>Кількість газетних полос, присвячених оприлюдненню офіційних документів Запорізької міської ради полоса</t>
  </si>
  <si>
    <t>120201</t>
  </si>
  <si>
    <t>090412</t>
  </si>
  <si>
    <t>250404</t>
  </si>
  <si>
    <t>170603</t>
  </si>
  <si>
    <t>кількість працівників, чол.</t>
  </si>
  <si>
    <t>середня заробітна плата 1 працівника, грн.</t>
  </si>
  <si>
    <t>кількість оформлених ордерів на житлову площу державної і комунальної власності, шт.</t>
  </si>
  <si>
    <t>частка громадян, яка поліпшила свої житлові умови, %</t>
  </si>
  <si>
    <t>Завдання 1. Забезпечення ефективної діяльності апарата управління виконавчого комітету Запорізької міської ради</t>
  </si>
  <si>
    <t>загальна площа будівель, які знаходяться на балансі виконавчого комітету міської ради, кв.м.</t>
  </si>
  <si>
    <t>кількість розпоряджень міського голови, шт.</t>
  </si>
  <si>
    <t>кількість документів, що прийнято на зберігання в поточний архів, шт.</t>
  </si>
  <si>
    <t>частка задоволених звернень громадян на особистих прийомах, %</t>
  </si>
  <si>
    <t>частка виграних справ, %</t>
  </si>
  <si>
    <t>Завдання 2. Адміністрування та керівництво управлінням внутрішньої політики міської ради</t>
  </si>
  <si>
    <t>Завдання 3. Здійснення повноважень виконавчих органів ради у галузі розподілу і надання житлового фонду, який належить до комунальної власності теріторіальної громади міста</t>
  </si>
  <si>
    <t>Завдання 4. Здійснення повноважень виконавчих органів міської ради у галузі діловодства і архівознавства</t>
  </si>
  <si>
    <t xml:space="preserve">    Мета: Фінансова допомога запорізькому комунальному підприємству міського електротранспорту "Запоріжелектротранс"</t>
  </si>
  <si>
    <t>Завдання 1. Забезпечення своєчасної виплати поточної заробітної плати працівникам Запорізького комунального підприємства міського електротранспорту "Запоріжелектротранс"</t>
  </si>
  <si>
    <t>відносно стабільне</t>
  </si>
  <si>
    <t>Програма 7. "Програма забезпечення громадської безпеки і профілактики злочинності у м.Запоріжжі"</t>
  </si>
  <si>
    <t>грн.</t>
  </si>
  <si>
    <t>стабільне</t>
  </si>
  <si>
    <t>250344</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</si>
  <si>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</si>
  <si>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 xml:space="preserve"> 12/12</t>
  </si>
  <si>
    <t>12/12</t>
  </si>
  <si>
    <t>11/11</t>
  </si>
  <si>
    <t>12/17</t>
  </si>
  <si>
    <t>3100</t>
  </si>
  <si>
    <t>3150</t>
  </si>
  <si>
    <t>кількість задоволених звернень, %</t>
  </si>
  <si>
    <t>кількість зменшення негативних відповідей, %</t>
  </si>
  <si>
    <t xml:space="preserve">кількість зменшення сімей, де батьки невиконують своїх обов"язків,% </t>
  </si>
  <si>
    <t xml:space="preserve">кількість збільшення звернень громадян у порівняні з минулим роком,% </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</si>
  <si>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</si>
  <si>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Інші субвенції (субвенція з обласного бюджету на соціальний розвиток села відповідно до Указу Президента України від 15.07.02 №640/2002 "Про першочергові заходи щодо підтримки розвитку соціальної сфери села" та на капітальний ремонт і утримання об'єктів соціально-культурної сфери)</t>
  </si>
  <si>
    <t>Інші субвенції (субвенція з обласного бюджету на виконання обласної міжгалузевої програми  "Здоров'я нації на 2002-2011 роки" та на виконання Указу Президента України від 15.08.01 №637/2001 "Про стратегію подолання бідності")</t>
  </si>
  <si>
    <t>Інші субвенції (субвенція з обласного бюджету на підтримку засобів масової інформації відповідно до Закону України "Про державну підтримку засобів масової інформації і соціальний захист журналістів")</t>
  </si>
  <si>
    <t>Інші субвенції (субвенція з обласного бюджету на надання одноразової допомоги інвалідам Великої Вітчизняної війни,  учасникам бойових дій на придбання вугілля  на виконання статті 63 Закону України "Про Державний  бюджет України на 2006 рік")</t>
  </si>
  <si>
    <t>Інші субвенції (субвенція з обласного бюджету  на утримання притулків  для неповнолітніх)</t>
  </si>
  <si>
    <t>Інші субвенції (субвенція з обласного бюджету  на соціально-економічний розвиток територій, інвестиційні проекти та виконання заходів з упередження аварій і запобігання техногенним катастрофам в житлово-комунальному господарстві та на інших аварійних об'єктах комунальної  власності)</t>
  </si>
  <si>
    <t>Інші субвенції (субвенція з обласного бюджету  на соціальний розвиток селищ  і  міст  районного підпорядкування, реалізацію регіональної програми "Діти України" і обласної програми розвитку освіти)</t>
  </si>
  <si>
    <t>Інші субвенції (субвенція з обласного бюджету на виконання обласної програми "Цукровий діабет" на 2001-2007 роки для придбвння імпортного інсуліну)</t>
  </si>
  <si>
    <t>9388.400</t>
  </si>
  <si>
    <t>17650.000</t>
  </si>
  <si>
    <t>383.479</t>
  </si>
  <si>
    <t>716.366</t>
  </si>
  <si>
    <t>33704.110</t>
  </si>
  <si>
    <t xml:space="preserve">     Управління культури та мистецтв</t>
  </si>
  <si>
    <t>Програма 6. Надання загальної та спеціалізованої медичної стоматологічної допомоги населенню всіх вікових груп.</t>
  </si>
  <si>
    <t xml:space="preserve">    Мета: Зменшення рівня стоматологічної захворюваності та підвищення якості стоматологічної допомоги в місті.</t>
  </si>
  <si>
    <t>Програма 7. Адміністративне управління та господарське забезпечення</t>
  </si>
  <si>
    <t xml:space="preserve">    Мета: Забезпечення належних умов для повноцінного фунkціонування лікувально-профілактичних закладів міста та виконання основної функції галузі охорони здоров'я - надання населенню кваліфікованої медичної допомоги.</t>
  </si>
  <si>
    <t>Програма 8. Капітальні видатки</t>
  </si>
  <si>
    <t xml:space="preserve">    Мета: Створення належних умов функціонування лікувальних закладів </t>
  </si>
  <si>
    <t>Програма 1. Здійснення  ефективного управління</t>
  </si>
  <si>
    <t xml:space="preserve">Програма 1. Управління бюджетним процесом міста </t>
  </si>
  <si>
    <t xml:space="preserve">    Мета: Забезпечення управління бюджетним процесом міста, контроль за ефективним та цільовим використанням бюджетних коштів </t>
  </si>
  <si>
    <t>Інші субвенції (субвенція з обласного бюджету на виконання обласної Програми профілактики ВІЛ-інфекції/СНІДУу в Дніпропетровській області на 2004-2008 роки на придбання тестсистем для обстеження на ВІЛ -інфекцію/СНІД)</t>
  </si>
  <si>
    <t>Інші субвенції (субвенція з обласного бюджету  на оснащення  та ремонт ліфтового господарства)</t>
  </si>
  <si>
    <t>З іншої частини бюджету</t>
  </si>
  <si>
    <t>Кошти, одержані із загального фонду бюджету до бюджету розвитку (спеціального фонду)</t>
  </si>
  <si>
    <t>ВСЬОГО    ДОХОДІВ</t>
  </si>
  <si>
    <t>Міський голова</t>
  </si>
  <si>
    <t>Офіційні трансферти</t>
  </si>
  <si>
    <t xml:space="preserve">    24060300</t>
  </si>
  <si>
    <t xml:space="preserve">    Інші надходження</t>
  </si>
  <si>
    <t>25000000</t>
  </si>
  <si>
    <t>Власні надходження бюджетних установ</t>
  </si>
  <si>
    <t xml:space="preserve">    Мета: Створення генерального плану м.Дніпропетровська.</t>
  </si>
  <si>
    <t>Програма 1. Забезпечення адміністрування в соціально-економічному та культурному розвитку міста та напрямків структурної перебудови економіки</t>
  </si>
  <si>
    <t xml:space="preserve">    Мета: Сприяння комплексному соціально-економічному та культурному розвитку міста, вдосконаленню розміщення продуктивних сил,  розвитку економічних зв"язків.</t>
  </si>
  <si>
    <t>Програма 2. Придбання житла для відселення громадян з аварійних будинків, з районів підтоплення, зсувів, пільгової категорії населення</t>
  </si>
  <si>
    <t xml:space="preserve">    Мета: Забезпечення житлом громадян з аварійних будинків, з районів підтоплення, зсувів, пільгової категорії населення</t>
  </si>
  <si>
    <t xml:space="preserve">Програма 3. Житлове будівництво і придбання житла військовослужбовцям </t>
  </si>
  <si>
    <t xml:space="preserve">    Мета: Забезпечення житлом військовослужбовців та осіб рядового і начальницького складу, членів сімей з числа осіб, які загинули під час виконання ними службових обов'язків, а також учасникам бойових дій в  Афганістані та воєнних конфліктів</t>
  </si>
  <si>
    <t xml:space="preserve">    Мета: Створення необхідних умов для забезпечення громадян своєчасною, достовірною та повною інформацією шляхом використання нових інформаційних технологій</t>
  </si>
  <si>
    <t>Програма 5. Підтримка муніципального кредитного рейтингу м.Дніпропетровська та послуги, пов"язані з випуском облігацій муніципального займу</t>
  </si>
  <si>
    <t xml:space="preserve">    Мета: Покращення водопостачання у місті, утримання водопровідно-каналізаційних мереж у належному стані</t>
  </si>
  <si>
    <t xml:space="preserve">    Мета: Розвиток мережі доріг і вулиць міста. Покращення умов проживання мешканців міста за рахунок якісного утримання проїзжої частини вулиць і доріг міста</t>
  </si>
  <si>
    <t xml:space="preserve">Програма 1. Адміністрування та керівництво житлово-експлуатаційним господарством </t>
  </si>
  <si>
    <t xml:space="preserve">    Мета: Здійснення ефективного керівництва  житлово-експлуатаційним господарством, контроль за раціональним використанням бюджетних коштів на його розвиток та капітальний ремонт</t>
  </si>
  <si>
    <t>Програма 8. Ремонт та утримання доріг загального користування за рахунок надходження коштів від збору транспортних засобів</t>
  </si>
  <si>
    <t>Програма 6. Надання якісних комунальних послуг населенню міста</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</si>
</sst>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Red]\-#,##0.00"/>
    <numFmt numFmtId="189" formatCode="0.00;[Red]\-0.00"/>
    <numFmt numFmtId="190" formatCode="0.0"/>
    <numFmt numFmtId="191" formatCode="[$-FC19]d\ mmmm\ yyyy\ &quot;г.&quot;"/>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
    <numFmt numFmtId="198" formatCode="#,##0.0"/>
    <numFmt numFmtId="199" formatCode="#,##0;[Red]\-#,##0"/>
    <numFmt numFmtId="200" formatCode="[$-422]d\ mmmm\ yyyy&quot; р.&quot;"/>
  </numFmts>
  <fonts count="42">
    <font>
      <sz val="8"/>
      <name val="Arial"/>
      <family val="2"/>
    </font>
    <font>
      <b/>
      <sz val="12"/>
      <name val="Arial"/>
      <family val="2"/>
    </font>
    <font>
      <sz val="10"/>
      <name val="Arial"/>
      <family val="2"/>
    </font>
    <font>
      <b/>
      <sz val="10"/>
      <name val="Arial"/>
      <family val="2"/>
    </font>
    <font>
      <b/>
      <sz val="8"/>
      <name val="Arial"/>
      <family val="2"/>
    </font>
    <font>
      <i/>
      <sz val="8"/>
      <name val="Arial"/>
      <family val="2"/>
    </font>
    <font>
      <b/>
      <i/>
      <sz val="8"/>
      <name val="Arial"/>
      <family val="2"/>
    </font>
    <font>
      <b/>
      <i/>
      <sz val="9"/>
      <name val="Arial"/>
      <family val="2"/>
    </font>
    <font>
      <b/>
      <sz val="9"/>
      <name val="Arial"/>
      <family val="2"/>
    </font>
    <font>
      <b/>
      <i/>
      <sz val="12"/>
      <name val="Arial"/>
      <family val="2"/>
    </font>
    <font>
      <sz val="9"/>
      <name val="Arial"/>
      <family val="2"/>
    </font>
    <font>
      <sz val="8"/>
      <color indexed="10"/>
      <name val="Arial"/>
      <family val="2"/>
    </font>
    <font>
      <sz val="8"/>
      <color indexed="8"/>
      <name val="Times New Roman"/>
      <family val="1"/>
    </font>
    <font>
      <b/>
      <sz val="8"/>
      <name val="Times New Roman"/>
      <family val="1"/>
    </font>
    <font>
      <sz val="8"/>
      <name val="Times New Roman"/>
      <family val="1"/>
    </font>
    <font>
      <i/>
      <sz val="8"/>
      <color indexed="8"/>
      <name val="Times New Roman"/>
      <family val="1"/>
    </font>
    <font>
      <b/>
      <sz val="8"/>
      <color indexed="8"/>
      <name val="Times New Roman"/>
      <family val="1"/>
    </font>
    <font>
      <sz val="8"/>
      <color indexed="8"/>
      <name val="Arial"/>
      <family val="2"/>
    </font>
    <font>
      <b/>
      <sz val="8"/>
      <color indexed="8"/>
      <name val="Arial"/>
      <family val="2"/>
    </font>
    <font>
      <sz val="8"/>
      <name val="Arial Cyr"/>
      <family val="0"/>
    </font>
    <font>
      <b/>
      <sz val="8"/>
      <name val="Arial Cyr"/>
      <family val="0"/>
    </font>
    <font>
      <sz val="10"/>
      <name val="Arial Cyr"/>
      <family val="2"/>
    </font>
    <font>
      <b/>
      <i/>
      <sz val="10"/>
      <name val="Arial Cyr"/>
      <family val="2"/>
    </font>
    <font>
      <b/>
      <sz val="10"/>
      <name val="Arial Cyr"/>
      <family val="2"/>
    </font>
    <font>
      <sz val="12"/>
      <name val="Arial Cyr"/>
      <family val="2"/>
    </font>
    <font>
      <u val="single"/>
      <sz val="7.5"/>
      <color indexed="12"/>
      <name val="Arial Cyr"/>
      <family val="0"/>
    </font>
    <font>
      <u val="single"/>
      <sz val="7.5"/>
      <color indexed="36"/>
      <name val="Arial Cyr"/>
      <family val="0"/>
    </font>
    <font>
      <b/>
      <u val="single"/>
      <sz val="8"/>
      <name val="Arial"/>
      <family val="2"/>
    </font>
    <font>
      <sz val="12"/>
      <name val="Arial"/>
      <family val="2"/>
    </font>
    <font>
      <b/>
      <i/>
      <sz val="9"/>
      <color indexed="8"/>
      <name val="Arial"/>
      <family val="2"/>
    </font>
    <font>
      <b/>
      <i/>
      <sz val="8"/>
      <color indexed="8"/>
      <name val="Arial"/>
      <family val="2"/>
    </font>
    <font>
      <b/>
      <i/>
      <sz val="10"/>
      <name val="Arial"/>
      <family val="2"/>
    </font>
    <font>
      <b/>
      <i/>
      <sz val="8"/>
      <name val="Times New Roman"/>
      <family val="1"/>
    </font>
    <font>
      <i/>
      <sz val="8"/>
      <color indexed="8"/>
      <name val="Arial"/>
      <family val="2"/>
    </font>
    <font>
      <b/>
      <i/>
      <sz val="8"/>
      <color indexed="8"/>
      <name val="Times New Roman"/>
      <family val="1"/>
    </font>
    <font>
      <b/>
      <i/>
      <sz val="10"/>
      <name val="Times New Roman"/>
      <family val="1"/>
    </font>
    <font>
      <i/>
      <sz val="10"/>
      <name val="Arial"/>
      <family val="2"/>
    </font>
    <font>
      <sz val="8"/>
      <color indexed="10"/>
      <name val="Times New Roman"/>
      <family val="1"/>
    </font>
    <font>
      <b/>
      <sz val="12"/>
      <color indexed="8"/>
      <name val="Times New Roman"/>
      <family val="1"/>
    </font>
    <font>
      <u val="single"/>
      <sz val="8"/>
      <name val="Arial"/>
      <family val="2"/>
    </font>
    <font>
      <b/>
      <i/>
      <sz val="12"/>
      <color indexed="8"/>
      <name val="Arial"/>
      <family val="2"/>
    </font>
    <font>
      <sz val="14"/>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9"/>
        <bgColor indexed="64"/>
      </patternFill>
    </fill>
  </fills>
  <borders count="40">
    <border>
      <left/>
      <right/>
      <top/>
      <bottom/>
      <diagonal/>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color indexed="63"/>
      </left>
      <right style="thin"/>
      <top style="thin"/>
      <bottom style="thin"/>
    </border>
    <border>
      <left style="medium"/>
      <right style="thin"/>
      <top style="thin"/>
      <bottom style="thin"/>
    </border>
    <border>
      <left style="thin"/>
      <right style="thin"/>
      <top style="thin"/>
      <bottom style="medium"/>
    </border>
    <border>
      <left style="medium"/>
      <right>
        <color indexed="63"/>
      </right>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medium"/>
      <top style="medium"/>
      <bottom style="medium"/>
    </border>
    <border>
      <left style="thin"/>
      <right style="medium"/>
      <top style="thin"/>
      <bottom style="medium"/>
    </border>
    <border>
      <left style="medium"/>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medium"/>
      <bottom style="mediu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s>
  <cellStyleXfs count="27">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5" fillId="0" borderId="0" applyNumberFormat="0" applyFill="0" applyBorder="0" applyAlignment="0" applyProtection="0"/>
    <xf numFmtId="186" fontId="2" fillId="0" borderId="0" applyFont="0" applyFill="0" applyBorder="0" applyAlignment="0" applyProtection="0"/>
    <xf numFmtId="184" fontId="2" fillId="0" borderId="0" applyFont="0" applyFill="0" applyBorder="0" applyAlignment="0" applyProtection="0"/>
    <xf numFmtId="0" fontId="5" fillId="0" borderId="1">
      <alignment horizontal="left" vertical="top" wrapText="1"/>
      <protection/>
    </xf>
    <xf numFmtId="0" fontId="0" fillId="0" borderId="1" applyBorder="0" applyAlignment="0">
      <protection/>
    </xf>
    <xf numFmtId="0" fontId="26" fillId="0" borderId="0" applyNumberFormat="0" applyFill="0" applyBorder="0" applyAlignment="0" applyProtection="0"/>
    <xf numFmtId="0" fontId="0" fillId="0" borderId="1">
      <alignment horizontal="left" wrapText="1"/>
      <protection locked="0"/>
    </xf>
    <xf numFmtId="0" fontId="6" fillId="0" borderId="0">
      <alignment/>
      <protection/>
    </xf>
    <xf numFmtId="9" fontId="2" fillId="0" borderId="0" applyFont="0" applyFill="0" applyBorder="0" applyAlignment="0" applyProtection="0"/>
    <xf numFmtId="0" fontId="4" fillId="0" borderId="1" applyBorder="0">
      <alignment/>
      <protection/>
    </xf>
    <xf numFmtId="187" fontId="2" fillId="0" borderId="0" applyFont="0" applyFill="0" applyBorder="0" applyAlignment="0" applyProtection="0"/>
    <xf numFmtId="185" fontId="2" fillId="0" borderId="0" applyFont="0" applyFill="0" applyBorder="0" applyAlignment="0" applyProtection="0"/>
  </cellStyleXfs>
  <cellXfs count="459">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0" fillId="0" borderId="1" xfId="0" applyBorder="1" applyAlignment="1">
      <alignment vertical="center" wrapText="1"/>
    </xf>
    <xf numFmtId="0" fontId="4" fillId="0" borderId="5" xfId="0" applyFont="1" applyBorder="1" applyAlignment="1">
      <alignment horizontal="center" vertical="center" wrapText="1"/>
    </xf>
    <xf numFmtId="0" fontId="0" fillId="0" borderId="1" xfId="0" applyBorder="1" applyAlignment="1">
      <alignment/>
    </xf>
    <xf numFmtId="0" fontId="6" fillId="0" borderId="0" xfId="0" applyFont="1" applyAlignment="1">
      <alignment/>
    </xf>
    <xf numFmtId="0" fontId="3" fillId="0" borderId="1" xfId="0" applyFont="1" applyBorder="1" applyAlignment="1">
      <alignment horizontal="centerContinuous"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xf>
    <xf numFmtId="0" fontId="10" fillId="0" borderId="0" xfId="0" applyFont="1" applyAlignment="1">
      <alignment/>
    </xf>
    <xf numFmtId="0" fontId="8" fillId="0" borderId="1" xfId="0" applyFont="1" applyBorder="1" applyAlignment="1">
      <alignment horizontal="center" vertical="center" wrapText="1"/>
    </xf>
    <xf numFmtId="0" fontId="0" fillId="0" borderId="0" xfId="0" applyFont="1" applyAlignment="1">
      <alignment/>
    </xf>
    <xf numFmtId="0" fontId="6" fillId="0" borderId="1" xfId="0" applyFont="1" applyBorder="1" applyAlignment="1">
      <alignment vertical="center" wrapText="1"/>
    </xf>
    <xf numFmtId="0" fontId="5" fillId="0" borderId="1" xfId="0" applyFont="1" applyBorder="1" applyAlignment="1">
      <alignment vertical="center" wrapText="1"/>
    </xf>
    <xf numFmtId="0" fontId="0" fillId="0" borderId="0" xfId="0" applyFill="1" applyAlignment="1">
      <alignment/>
    </xf>
    <xf numFmtId="0" fontId="0" fillId="0" borderId="1" xfId="0" applyFont="1" applyFill="1" applyBorder="1" applyAlignment="1">
      <alignment horizontal="right" vertical="center"/>
    </xf>
    <xf numFmtId="0" fontId="14"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1" fontId="15" fillId="0" borderId="1" xfId="0" applyNumberFormat="1" applyFont="1" applyFill="1" applyBorder="1" applyAlignment="1">
      <alignment horizontal="right" vertical="center" textRotation="90" wrapText="1"/>
    </xf>
    <xf numFmtId="1" fontId="12" fillId="0" borderId="1" xfId="0" applyNumberFormat="1" applyFont="1" applyFill="1" applyBorder="1" applyAlignment="1">
      <alignment horizontal="right" vertical="center" wrapText="1"/>
    </xf>
    <xf numFmtId="0" fontId="17" fillId="0" borderId="1" xfId="0" applyFont="1" applyFill="1" applyBorder="1" applyAlignment="1">
      <alignment horizontal="right" vertical="center" wrapText="1"/>
    </xf>
    <xf numFmtId="0" fontId="0" fillId="0" borderId="1" xfId="0" applyFont="1" applyFill="1" applyBorder="1" applyAlignment="1">
      <alignment horizontal="right" vertical="center"/>
    </xf>
    <xf numFmtId="0" fontId="17" fillId="0" borderId="1" xfId="0" applyFont="1" applyFill="1" applyBorder="1" applyAlignment="1">
      <alignment horizontal="right" vertical="center"/>
    </xf>
    <xf numFmtId="49" fontId="0" fillId="0" borderId="1" xfId="0" applyNumberFormat="1" applyFont="1" applyFill="1" applyBorder="1" applyAlignment="1">
      <alignment horizontal="right" vertical="center"/>
    </xf>
    <xf numFmtId="1" fontId="17"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49" fontId="4" fillId="0" borderId="1" xfId="0" applyNumberFormat="1" applyFont="1" applyBorder="1" applyAlignment="1">
      <alignment horizontal="right" vertical="center"/>
    </xf>
    <xf numFmtId="49" fontId="11" fillId="0" borderId="1" xfId="0" applyNumberFormat="1" applyFont="1" applyFill="1" applyBorder="1" applyAlignment="1">
      <alignment horizontal="right" vertical="center"/>
    </xf>
    <xf numFmtId="0" fontId="0" fillId="0" borderId="1" xfId="0" applyFont="1" applyFill="1" applyBorder="1" applyAlignment="1">
      <alignment horizontal="right" vertical="center" wrapText="1"/>
    </xf>
    <xf numFmtId="1" fontId="12" fillId="0" borderId="1" xfId="0" applyNumberFormat="1" applyFont="1" applyFill="1" applyBorder="1" applyAlignment="1">
      <alignment horizontal="right" vertical="center" textRotation="90" wrapText="1"/>
    </xf>
    <xf numFmtId="1" fontId="0" fillId="0" borderId="1" xfId="0" applyNumberFormat="1" applyFont="1" applyFill="1" applyBorder="1" applyAlignment="1">
      <alignment horizontal="right" vertical="center"/>
    </xf>
    <xf numFmtId="1" fontId="17" fillId="0" borderId="1" xfId="0" applyNumberFormat="1" applyFont="1" applyFill="1" applyBorder="1" applyAlignment="1">
      <alignment horizontal="right" vertical="center" wrapText="1"/>
    </xf>
    <xf numFmtId="49" fontId="6" fillId="0" borderId="1" xfId="0" applyNumberFormat="1" applyFont="1" applyFill="1" applyBorder="1" applyAlignment="1">
      <alignment horizontal="right" vertical="center"/>
    </xf>
    <xf numFmtId="1" fontId="0" fillId="0" borderId="1" xfId="0" applyNumberFormat="1" applyFont="1" applyFill="1" applyBorder="1" applyAlignment="1">
      <alignment horizontal="right" vertical="center"/>
    </xf>
    <xf numFmtId="1" fontId="4" fillId="0" borderId="1" xfId="0" applyNumberFormat="1" applyFont="1" applyFill="1" applyBorder="1" applyAlignment="1">
      <alignment horizontal="right" vertical="center"/>
    </xf>
    <xf numFmtId="1" fontId="0" fillId="0" borderId="1" xfId="0" applyNumberFormat="1" applyFont="1" applyFill="1" applyBorder="1" applyAlignment="1">
      <alignment horizontal="right" vertical="center"/>
    </xf>
    <xf numFmtId="1" fontId="0" fillId="0" borderId="6" xfId="0" applyNumberFormat="1" applyFont="1" applyFill="1" applyBorder="1" applyAlignment="1">
      <alignment horizontal="right" vertical="center"/>
    </xf>
    <xf numFmtId="1" fontId="13" fillId="0" borderId="1"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wrapText="1"/>
    </xf>
    <xf numFmtId="1" fontId="0" fillId="0" borderId="1" xfId="0" applyNumberFormat="1" applyFont="1" applyFill="1" applyBorder="1" applyAlignment="1">
      <alignment horizontal="right" vertical="center" wrapText="1"/>
    </xf>
    <xf numFmtId="1" fontId="16" fillId="0" borderId="1" xfId="0" applyNumberFormat="1" applyFont="1" applyFill="1" applyBorder="1" applyAlignment="1">
      <alignment horizontal="right" vertical="center" wrapText="1"/>
    </xf>
    <xf numFmtId="49"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49" fontId="0" fillId="0" borderId="7" xfId="0" applyNumberFormat="1" applyFont="1" applyFill="1" applyBorder="1" applyAlignment="1">
      <alignment horizontal="left" vertical="center" wrapText="1"/>
    </xf>
    <xf numFmtId="49" fontId="0" fillId="0" borderId="1" xfId="0" applyNumberFormat="1" applyFont="1" applyFill="1" applyBorder="1" applyAlignment="1">
      <alignment horizontal="right" vertical="center"/>
    </xf>
    <xf numFmtId="49" fontId="0" fillId="0" borderId="7" xfId="0" applyNumberFormat="1" applyFont="1" applyFill="1" applyBorder="1" applyAlignment="1">
      <alignment horizontal="left" vertical="center" wrapText="1"/>
    </xf>
    <xf numFmtId="49" fontId="6" fillId="0" borderId="7" xfId="0" applyNumberFormat="1" applyFont="1" applyFill="1" applyBorder="1" applyAlignment="1">
      <alignment vertical="top" wrapText="1"/>
    </xf>
    <xf numFmtId="49" fontId="0"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xf>
    <xf numFmtId="0" fontId="3" fillId="0" borderId="0" xfId="0" applyFont="1" applyFill="1" applyAlignment="1">
      <alignment/>
    </xf>
    <xf numFmtId="49" fontId="0" fillId="0" borderId="1" xfId="0" applyNumberFormat="1" applyFont="1" applyFill="1" applyBorder="1" applyAlignment="1">
      <alignment horizontal="right" vertical="center" wrapText="1"/>
    </xf>
    <xf numFmtId="49" fontId="0" fillId="0" borderId="1" xfId="0" applyNumberFormat="1" applyFont="1" applyFill="1" applyBorder="1" applyAlignment="1">
      <alignment horizontal="right" vertical="center" wrapText="1"/>
    </xf>
    <xf numFmtId="1" fontId="0" fillId="0" borderId="8" xfId="0" applyNumberFormat="1" applyFont="1" applyFill="1" applyBorder="1" applyAlignment="1">
      <alignment horizontal="right" vertical="center"/>
    </xf>
    <xf numFmtId="49" fontId="0" fillId="0" borderId="1" xfId="0" applyNumberFormat="1" applyFont="1" applyFill="1" applyBorder="1" applyAlignment="1">
      <alignment horizontal="right" vertical="center"/>
    </xf>
    <xf numFmtId="0" fontId="0" fillId="0" borderId="1" xfId="0" applyFont="1" applyBorder="1" applyAlignment="1">
      <alignment horizontal="right" vertical="center"/>
    </xf>
    <xf numFmtId="0" fontId="0" fillId="0" borderId="7" xfId="0" applyFont="1" applyFill="1" applyBorder="1" applyAlignment="1" applyProtection="1">
      <alignment horizontal="left" vertical="top" wrapText="1"/>
      <protection locked="0"/>
    </xf>
    <xf numFmtId="0" fontId="0" fillId="0" borderId="7" xfId="0" applyFont="1" applyFill="1" applyBorder="1" applyAlignment="1">
      <alignment horizontal="left" vertical="top" wrapText="1"/>
    </xf>
    <xf numFmtId="49" fontId="19" fillId="0" borderId="7" xfId="0" applyNumberFormat="1" applyFont="1" applyFill="1" applyBorder="1" applyAlignment="1">
      <alignment horizontal="left" wrapText="1"/>
    </xf>
    <xf numFmtId="0" fontId="19" fillId="0" borderId="7" xfId="0" applyFont="1" applyFill="1" applyBorder="1" applyAlignment="1">
      <alignment horizontal="left" wrapText="1"/>
    </xf>
    <xf numFmtId="0" fontId="19" fillId="0" borderId="7" xfId="0" applyFont="1" applyFill="1" applyBorder="1" applyAlignment="1">
      <alignment horizontal="justify" vertical="center" wrapText="1"/>
    </xf>
    <xf numFmtId="0" fontId="19" fillId="0" borderId="7" xfId="0" applyFont="1" applyFill="1" applyBorder="1" applyAlignment="1" applyProtection="1">
      <alignment horizontal="left" vertical="center" wrapText="1"/>
      <protection locked="0"/>
    </xf>
    <xf numFmtId="49" fontId="19" fillId="0" borderId="7" xfId="0" applyNumberFormat="1" applyFont="1" applyFill="1" applyBorder="1" applyAlignment="1" applyProtection="1">
      <alignment horizontal="left" vertical="center" wrapText="1"/>
      <protection locked="0"/>
    </xf>
    <xf numFmtId="49" fontId="19" fillId="0" borderId="7" xfId="0" applyNumberFormat="1" applyFont="1" applyFill="1" applyBorder="1" applyAlignment="1">
      <alignment horizontal="left" vertical="center" wrapText="1"/>
    </xf>
    <xf numFmtId="49" fontId="0" fillId="0" borderId="7" xfId="0" applyNumberFormat="1" applyFont="1" applyFill="1" applyBorder="1" applyAlignment="1">
      <alignment horizontal="left" vertical="center" wrapText="1"/>
    </xf>
    <xf numFmtId="0" fontId="0" fillId="0" borderId="7" xfId="0" applyFont="1" applyFill="1" applyBorder="1" applyAlignment="1">
      <alignment horizontal="left" wrapText="1"/>
    </xf>
    <xf numFmtId="0" fontId="0" fillId="0" borderId="9" xfId="0" applyFont="1" applyFill="1" applyBorder="1" applyAlignment="1">
      <alignment horizontal="left" wrapText="1"/>
    </xf>
    <xf numFmtId="0" fontId="0" fillId="0" borderId="7" xfId="0" applyFont="1" applyFill="1" applyBorder="1" applyAlignment="1">
      <alignment wrapText="1"/>
    </xf>
    <xf numFmtId="0" fontId="0" fillId="0" borderId="7" xfId="0" applyFont="1" applyFill="1" applyBorder="1" applyAlignment="1">
      <alignment horizontal="left" wrapText="1"/>
    </xf>
    <xf numFmtId="0" fontId="0" fillId="0" borderId="9" xfId="0" applyFont="1" applyFill="1" applyBorder="1" applyAlignment="1">
      <alignment wrapText="1"/>
    </xf>
    <xf numFmtId="0" fontId="0" fillId="0" borderId="7" xfId="0" applyFont="1" applyFill="1" applyBorder="1" applyAlignment="1">
      <alignment horizontal="left" vertical="top" wrapText="1"/>
    </xf>
    <xf numFmtId="0" fontId="0" fillId="0" borderId="7"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justify" vertical="top"/>
    </xf>
    <xf numFmtId="0" fontId="0" fillId="0" borderId="7" xfId="0" applyFont="1" applyFill="1" applyBorder="1" applyAlignment="1" applyProtection="1">
      <alignment horizontal="left" vertical="center" wrapText="1"/>
      <protection locked="0"/>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8" fillId="0" borderId="7" xfId="0" applyFont="1" applyFill="1" applyBorder="1" applyAlignment="1">
      <alignment horizontal="right"/>
    </xf>
    <xf numFmtId="0" fontId="8" fillId="0" borderId="11" xfId="0" applyFont="1" applyFill="1" applyBorder="1" applyAlignment="1">
      <alignment horizontal="right"/>
    </xf>
    <xf numFmtId="0" fontId="21" fillId="0" borderId="7" xfId="0" applyFont="1" applyBorder="1" applyAlignment="1">
      <alignment vertical="center"/>
    </xf>
    <xf numFmtId="0" fontId="22" fillId="0" borderId="12" xfId="0" applyFont="1" applyBorder="1" applyAlignment="1">
      <alignment vertical="center"/>
    </xf>
    <xf numFmtId="192" fontId="23" fillId="0" borderId="13" xfId="0" applyNumberFormat="1" applyFont="1" applyBorder="1" applyAlignment="1">
      <alignment horizontal="center" vertical="center"/>
    </xf>
    <xf numFmtId="0" fontId="23" fillId="0" borderId="7" xfId="0" applyFont="1" applyBorder="1" applyAlignment="1">
      <alignment vertical="center"/>
    </xf>
    <xf numFmtId="0" fontId="23" fillId="0" borderId="5" xfId="0" applyFont="1" applyBorder="1" applyAlignment="1">
      <alignment horizontal="center" vertical="center"/>
    </xf>
    <xf numFmtId="0" fontId="24" fillId="0" borderId="0" xfId="0" applyFont="1" applyBorder="1" applyAlignment="1">
      <alignment horizontal="center"/>
    </xf>
    <xf numFmtId="0" fontId="24" fillId="0" borderId="0" xfId="0" applyFont="1" applyBorder="1" applyAlignment="1">
      <alignment horizontal="left"/>
    </xf>
    <xf numFmtId="0" fontId="21" fillId="0" borderId="0" xfId="0" applyFont="1" applyBorder="1" applyAlignment="1">
      <alignment horizontal="center"/>
    </xf>
    <xf numFmtId="0" fontId="23" fillId="0" borderId="0" xfId="0" applyFont="1" applyBorder="1" applyAlignment="1">
      <alignment horizontal="left"/>
    </xf>
    <xf numFmtId="0" fontId="23" fillId="0" borderId="0" xfId="0" applyFont="1" applyBorder="1" applyAlignment="1">
      <alignment horizontal="center"/>
    </xf>
    <xf numFmtId="0" fontId="4" fillId="0" borderId="6" xfId="0" applyFont="1" applyBorder="1" applyAlignment="1">
      <alignment horizontal="center"/>
    </xf>
    <xf numFmtId="0" fontId="8" fillId="0" borderId="6" xfId="0" applyFont="1" applyBorder="1" applyAlignment="1">
      <alignment horizontal="left" vertical="center"/>
    </xf>
    <xf numFmtId="0" fontId="6" fillId="0" borderId="6" xfId="0" applyFont="1" applyBorder="1" applyAlignment="1">
      <alignment horizontal="left" vertical="center"/>
    </xf>
    <xf numFmtId="0" fontId="5" fillId="0" borderId="6" xfId="0" applyFont="1" applyBorder="1" applyAlignment="1">
      <alignment horizontal="left" vertical="center"/>
    </xf>
    <xf numFmtId="0" fontId="22" fillId="0" borderId="14" xfId="0" applyFont="1" applyBorder="1" applyAlignment="1">
      <alignment horizontal="center" vertical="center"/>
    </xf>
    <xf numFmtId="0" fontId="2" fillId="0" borderId="4" xfId="0" applyFont="1" applyBorder="1" applyAlignment="1">
      <alignment/>
    </xf>
    <xf numFmtId="0" fontId="8" fillId="0" borderId="6" xfId="0" applyFont="1" applyBorder="1" applyAlignment="1">
      <alignment horizontal="center" vertical="center" wrapText="1"/>
    </xf>
    <xf numFmtId="0" fontId="23" fillId="0" borderId="15" xfId="0" applyFont="1" applyFill="1" applyBorder="1" applyAlignment="1">
      <alignment horizontal="center" vertical="center"/>
    </xf>
    <xf numFmtId="0" fontId="21" fillId="0" borderId="15" xfId="0" applyFont="1" applyFill="1" applyBorder="1" applyAlignment="1">
      <alignment horizontal="center" vertical="center"/>
    </xf>
    <xf numFmtId="0" fontId="0" fillId="0" borderId="16" xfId="0" applyBorder="1" applyAlignment="1">
      <alignment/>
    </xf>
    <xf numFmtId="0" fontId="10" fillId="0" borderId="16" xfId="0" applyFont="1" applyBorder="1" applyAlignment="1">
      <alignment/>
    </xf>
    <xf numFmtId="0" fontId="0" fillId="0" borderId="16" xfId="0" applyFont="1" applyBorder="1" applyAlignment="1">
      <alignment/>
    </xf>
    <xf numFmtId="0" fontId="2" fillId="0" borderId="16" xfId="0" applyFont="1" applyBorder="1" applyAlignment="1">
      <alignment/>
    </xf>
    <xf numFmtId="0" fontId="0" fillId="0" borderId="17" xfId="0" applyBorder="1" applyAlignment="1">
      <alignment/>
    </xf>
    <xf numFmtId="0" fontId="4" fillId="0" borderId="18" xfId="0" applyFont="1" applyBorder="1" applyAlignment="1">
      <alignment horizontal="center"/>
    </xf>
    <xf numFmtId="192" fontId="8" fillId="0" borderId="1" xfId="0" applyNumberFormat="1" applyFont="1" applyBorder="1" applyAlignment="1">
      <alignment horizontal="right" vertical="center" wrapText="1"/>
    </xf>
    <xf numFmtId="192" fontId="22" fillId="0" borderId="1" xfId="0" applyNumberFormat="1" applyFont="1" applyBorder="1" applyAlignment="1">
      <alignment horizontal="right" vertical="center"/>
    </xf>
    <xf numFmtId="192" fontId="21" fillId="0" borderId="19" xfId="0" applyNumberFormat="1" applyFont="1" applyBorder="1" applyAlignment="1">
      <alignment horizontal="right" vertical="center"/>
    </xf>
    <xf numFmtId="192" fontId="6" fillId="0" borderId="1" xfId="0" applyNumberFormat="1" applyFont="1" applyBorder="1" applyAlignment="1">
      <alignment horizontal="right" vertical="center"/>
    </xf>
    <xf numFmtId="192" fontId="8" fillId="0" borderId="1" xfId="0" applyNumberFormat="1" applyFont="1" applyBorder="1" applyAlignment="1">
      <alignment horizontal="right" vertical="center"/>
    </xf>
    <xf numFmtId="192" fontId="0" fillId="0" borderId="1" xfId="0" applyNumberFormat="1" applyBorder="1" applyAlignment="1">
      <alignment horizontal="right" vertical="center" wrapText="1"/>
    </xf>
    <xf numFmtId="192" fontId="0" fillId="0" borderId="0" xfId="0" applyNumberFormat="1" applyAlignment="1">
      <alignment horizontal="right" vertical="center"/>
    </xf>
    <xf numFmtId="192" fontId="5" fillId="0" borderId="1" xfId="0" applyNumberFormat="1" applyFont="1" applyBorder="1" applyAlignment="1">
      <alignment horizontal="right" vertical="center"/>
    </xf>
    <xf numFmtId="192" fontId="21" fillId="0" borderId="1" xfId="0" applyNumberFormat="1" applyFont="1" applyBorder="1" applyAlignment="1">
      <alignment horizontal="right" vertical="center"/>
    </xf>
    <xf numFmtId="0" fontId="0" fillId="0" borderId="20" xfId="0" applyBorder="1" applyAlignment="1">
      <alignment vertical="center" wrapText="1"/>
    </xf>
    <xf numFmtId="192" fontId="0" fillId="0" borderId="20" xfId="0" applyNumberFormat="1" applyBorder="1" applyAlignment="1">
      <alignment horizontal="right" vertical="center" wrapText="1"/>
    </xf>
    <xf numFmtId="0" fontId="21" fillId="0" borderId="3" xfId="0" applyFont="1" applyFill="1" applyBorder="1" applyAlignment="1">
      <alignment horizontal="center" vertical="center"/>
    </xf>
    <xf numFmtId="0" fontId="8" fillId="0" borderId="13" xfId="0" applyFont="1" applyFill="1" applyBorder="1" applyAlignment="1">
      <alignment horizontal="right"/>
    </xf>
    <xf numFmtId="0" fontId="8" fillId="0" borderId="21" xfId="0" applyFont="1" applyFill="1" applyBorder="1" applyAlignment="1">
      <alignment horizontal="right"/>
    </xf>
    <xf numFmtId="0" fontId="0"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8" fillId="2" borderId="1" xfId="0" applyFont="1" applyFill="1" applyBorder="1" applyAlignment="1">
      <alignment horizontal="left" vertical="top" wrapText="1"/>
    </xf>
    <xf numFmtId="0" fontId="17" fillId="0" borderId="1" xfId="0" applyFont="1" applyFill="1" applyBorder="1" applyAlignment="1">
      <alignment horizontal="left" vertical="top" wrapText="1"/>
    </xf>
    <xf numFmtId="2" fontId="0" fillId="0" borderId="1" xfId="0" applyNumberFormat="1" applyFont="1" applyFill="1" applyBorder="1" applyAlignment="1">
      <alignment horizontal="right" vertical="center"/>
    </xf>
    <xf numFmtId="0" fontId="17" fillId="0" borderId="1" xfId="0" applyFont="1" applyFill="1" applyBorder="1" applyAlignment="1">
      <alignment vertical="top" wrapText="1"/>
    </xf>
    <xf numFmtId="0" fontId="18" fillId="2" borderId="7" xfId="0" applyFont="1" applyFill="1" applyBorder="1" applyAlignment="1">
      <alignment horizontal="left" vertical="top" wrapText="1"/>
    </xf>
    <xf numFmtId="0" fontId="4" fillId="2" borderId="7" xfId="0" applyFont="1" applyFill="1" applyBorder="1" applyAlignment="1" applyProtection="1">
      <alignment horizontal="left" vertical="center" wrapText="1"/>
      <protection locked="0"/>
    </xf>
    <xf numFmtId="0" fontId="0" fillId="0" borderId="1" xfId="0" applyFont="1" applyFill="1" applyBorder="1" applyAlignment="1">
      <alignment horizontal="left" wrapText="1"/>
    </xf>
    <xf numFmtId="0" fontId="17" fillId="0" borderId="1" xfId="0" applyFont="1" applyFill="1" applyBorder="1" applyAlignment="1">
      <alignment wrapText="1"/>
    </xf>
    <xf numFmtId="0" fontId="0" fillId="0" borderId="1" xfId="0" applyFont="1" applyBorder="1" applyAlignment="1">
      <alignment vertical="top" wrapText="1"/>
    </xf>
    <xf numFmtId="0" fontId="4"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Fill="1" applyBorder="1" applyAlignment="1">
      <alignment vertical="top" wrapText="1"/>
    </xf>
    <xf numFmtId="0" fontId="4" fillId="0" borderId="1" xfId="0" applyFont="1" applyFill="1" applyBorder="1" applyAlignment="1">
      <alignment vertical="top" wrapText="1"/>
    </xf>
    <xf numFmtId="0" fontId="18" fillId="0" borderId="1" xfId="0" applyFont="1" applyFill="1" applyBorder="1" applyAlignment="1">
      <alignment vertical="top" wrapText="1"/>
    </xf>
    <xf numFmtId="0" fontId="0" fillId="0" borderId="1" xfId="0" applyFont="1" applyBorder="1" applyAlignment="1">
      <alignment horizontal="justify" vertical="top" wrapText="1"/>
    </xf>
    <xf numFmtId="2" fontId="4" fillId="0" borderId="1" xfId="0" applyNumberFormat="1" applyFont="1" applyFill="1" applyBorder="1" applyAlignment="1">
      <alignment horizontal="right" vertical="center"/>
    </xf>
    <xf numFmtId="192" fontId="4"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0" fillId="0" borderId="1" xfId="0" applyFont="1" applyFill="1" applyBorder="1" applyAlignment="1">
      <alignment horizontal="justify" vertical="top"/>
    </xf>
    <xf numFmtId="49" fontId="4" fillId="0" borderId="1" xfId="0" applyNumberFormat="1" applyFont="1" applyFill="1" applyBorder="1" applyAlignment="1">
      <alignment horizontal="right" vertical="center"/>
    </xf>
    <xf numFmtId="188" fontId="5" fillId="0" borderId="1" xfId="0" applyFont="1" applyFill="1" applyBorder="1" applyAlignment="1">
      <alignment horizontal="right" vertical="center"/>
    </xf>
    <xf numFmtId="4" fontId="5" fillId="0" borderId="1" xfId="0" applyFont="1" applyFill="1" applyBorder="1" applyAlignment="1">
      <alignment horizontal="right" vertical="center"/>
    </xf>
    <xf numFmtId="2" fontId="0" fillId="0" borderId="1" xfId="0" applyNumberFormat="1" applyFont="1" applyFill="1" applyBorder="1" applyAlignment="1">
      <alignment horizontal="right" vertical="center"/>
    </xf>
    <xf numFmtId="1" fontId="5" fillId="0" borderId="1" xfId="0" applyNumberFormat="1" applyFont="1" applyFill="1" applyBorder="1" applyAlignment="1">
      <alignment horizontal="right" vertical="center"/>
    </xf>
    <xf numFmtId="192" fontId="0" fillId="0" borderId="1"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17" fillId="0" borderId="1" xfId="0" applyNumberFormat="1" applyFont="1" applyFill="1" applyBorder="1" applyAlignment="1">
      <alignment horizontal="right" vertical="center" wrapText="1"/>
    </xf>
    <xf numFmtId="192" fontId="0" fillId="0" borderId="1" xfId="0" applyNumberFormat="1" applyFont="1" applyFill="1" applyBorder="1" applyAlignment="1">
      <alignment horizontal="right" vertical="center"/>
    </xf>
    <xf numFmtId="192" fontId="17" fillId="0" borderId="1"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0" fillId="0" borderId="1" xfId="0" applyNumberFormat="1" applyFont="1" applyFill="1" applyBorder="1" applyAlignment="1">
      <alignment horizontal="right" vertical="center" wrapText="1"/>
    </xf>
    <xf numFmtId="192" fontId="0" fillId="0" borderId="1" xfId="0" applyNumberFormat="1" applyFont="1" applyFill="1" applyBorder="1" applyAlignment="1">
      <alignment horizontal="right" vertical="center"/>
    </xf>
    <xf numFmtId="192" fontId="0" fillId="0" borderId="18" xfId="0" applyNumberFormat="1" applyFont="1" applyFill="1" applyBorder="1" applyAlignment="1">
      <alignment horizontal="right" vertical="center"/>
    </xf>
    <xf numFmtId="192" fontId="6" fillId="0" borderId="1" xfId="0" applyNumberFormat="1" applyFont="1" applyFill="1" applyBorder="1" applyAlignment="1">
      <alignment horizontal="right" vertical="center"/>
    </xf>
    <xf numFmtId="192" fontId="6" fillId="0" borderId="18" xfId="0" applyNumberFormat="1" applyFont="1" applyFill="1" applyBorder="1" applyAlignment="1">
      <alignment horizontal="right" vertical="center"/>
    </xf>
    <xf numFmtId="192" fontId="17" fillId="0" borderId="20" xfId="0" applyNumberFormat="1" applyFont="1" applyFill="1" applyBorder="1" applyAlignment="1">
      <alignment horizontal="right" vertical="center" wrapText="1"/>
    </xf>
    <xf numFmtId="192" fontId="4" fillId="0" borderId="18" xfId="0" applyNumberFormat="1" applyFont="1" applyFill="1" applyBorder="1" applyAlignment="1">
      <alignment horizontal="right" vertical="center"/>
    </xf>
    <xf numFmtId="192" fontId="0" fillId="0" borderId="1" xfId="0" applyNumberFormat="1" applyFont="1" applyFill="1" applyBorder="1" applyAlignment="1">
      <alignment horizontal="right" vertical="center"/>
    </xf>
    <xf numFmtId="192" fontId="13" fillId="0" borderId="1" xfId="0" applyNumberFormat="1" applyFont="1" applyFill="1" applyBorder="1" applyAlignment="1">
      <alignment horizontal="right" vertical="center" wrapText="1"/>
    </xf>
    <xf numFmtId="192" fontId="14" fillId="0" borderId="1" xfId="0" applyNumberFormat="1" applyFont="1" applyFill="1" applyBorder="1" applyAlignment="1">
      <alignment horizontal="right" vertical="center" wrapText="1"/>
    </xf>
    <xf numFmtId="192" fontId="12" fillId="0" borderId="1" xfId="0" applyNumberFormat="1" applyFont="1" applyFill="1" applyBorder="1" applyAlignment="1">
      <alignment horizontal="right" vertical="center" wrapText="1"/>
    </xf>
    <xf numFmtId="192" fontId="13" fillId="0" borderId="1" xfId="0" applyNumberFormat="1" applyFont="1" applyFill="1" applyBorder="1" applyAlignment="1">
      <alignment horizontal="right" vertical="center" wrapText="1"/>
    </xf>
    <xf numFmtId="192" fontId="14" fillId="0" borderId="1" xfId="0" applyNumberFormat="1" applyFont="1" applyFill="1" applyBorder="1" applyAlignment="1">
      <alignment horizontal="right" vertical="center" wrapText="1"/>
    </xf>
    <xf numFmtId="192" fontId="0" fillId="0" borderId="1" xfId="0" applyNumberFormat="1" applyFont="1" applyFill="1" applyBorder="1" applyAlignment="1">
      <alignment horizontal="right" vertical="center" wrapText="1"/>
    </xf>
    <xf numFmtId="192" fontId="11" fillId="0" borderId="1" xfId="0" applyNumberFormat="1" applyFont="1" applyFill="1" applyBorder="1" applyAlignment="1">
      <alignment horizontal="right" vertical="center" wrapText="1"/>
    </xf>
    <xf numFmtId="192" fontId="0" fillId="0" borderId="1" xfId="0" applyNumberFormat="1" applyFont="1" applyFill="1" applyBorder="1" applyAlignment="1">
      <alignment horizontal="left" vertical="center"/>
    </xf>
    <xf numFmtId="192" fontId="0" fillId="0" borderId="6" xfId="0" applyNumberFormat="1" applyFont="1" applyFill="1" applyBorder="1" applyAlignment="1">
      <alignment horizontal="left" vertical="center"/>
    </xf>
    <xf numFmtId="192" fontId="0" fillId="0" borderId="18" xfId="0" applyNumberFormat="1" applyFont="1" applyFill="1" applyBorder="1" applyAlignment="1">
      <alignment horizontal="left" vertical="center" wrapText="1"/>
    </xf>
    <xf numFmtId="192" fontId="10" fillId="0" borderId="1" xfId="0" applyNumberFormat="1" applyFont="1" applyFill="1" applyBorder="1" applyAlignment="1">
      <alignment horizontal="right"/>
    </xf>
    <xf numFmtId="192" fontId="10" fillId="0" borderId="18" xfId="0" applyNumberFormat="1" applyFont="1" applyFill="1" applyBorder="1" applyAlignment="1">
      <alignment horizontal="right"/>
    </xf>
    <xf numFmtId="192" fontId="8" fillId="0" borderId="1" xfId="0" applyNumberFormat="1" applyFont="1" applyFill="1" applyBorder="1" applyAlignment="1">
      <alignment horizontal="right"/>
    </xf>
    <xf numFmtId="192" fontId="8" fillId="0" borderId="18" xfId="0" applyNumberFormat="1" applyFont="1" applyFill="1" applyBorder="1" applyAlignment="1">
      <alignment horizontal="right"/>
    </xf>
    <xf numFmtId="192" fontId="8" fillId="0" borderId="8" xfId="0" applyNumberFormat="1" applyFont="1" applyFill="1" applyBorder="1" applyAlignment="1">
      <alignment horizontal="right"/>
    </xf>
    <xf numFmtId="192" fontId="8" fillId="0" borderId="22" xfId="0" applyNumberFormat="1" applyFont="1" applyFill="1" applyBorder="1" applyAlignment="1">
      <alignment horizontal="right"/>
    </xf>
    <xf numFmtId="192" fontId="0" fillId="0" borderId="0" xfId="0" applyNumberFormat="1" applyFill="1" applyAlignment="1">
      <alignment/>
    </xf>
    <xf numFmtId="192" fontId="3" fillId="0" borderId="0" xfId="0" applyNumberFormat="1" applyFont="1" applyFill="1" applyAlignment="1">
      <alignment/>
    </xf>
    <xf numFmtId="192" fontId="6" fillId="3" borderId="1" xfId="0" applyNumberFormat="1" applyFont="1" applyFill="1" applyBorder="1" applyAlignment="1">
      <alignment horizontal="right" vertical="center" wrapText="1"/>
    </xf>
    <xf numFmtId="0" fontId="29" fillId="0" borderId="1" xfId="0" applyFont="1" applyFill="1" applyBorder="1" applyAlignment="1">
      <alignment horizontal="justify" vertical="top"/>
    </xf>
    <xf numFmtId="0" fontId="0" fillId="0" borderId="1" xfId="0" applyFont="1" applyFill="1" applyBorder="1" applyAlignment="1">
      <alignment horizontal="left" vertical="center" wrapText="1"/>
    </xf>
    <xf numFmtId="192" fontId="5" fillId="0" borderId="1" xfId="0" applyNumberFormat="1" applyFont="1" applyFill="1" applyBorder="1" applyAlignment="1">
      <alignment horizontal="right" vertical="center"/>
    </xf>
    <xf numFmtId="0" fontId="7" fillId="0" borderId="1" xfId="0" applyFont="1" applyFill="1" applyBorder="1" applyAlignment="1">
      <alignment horizontal="justify" vertical="top"/>
    </xf>
    <xf numFmtId="192" fontId="28" fillId="0" borderId="1" xfId="0" applyNumberFormat="1" applyFont="1" applyFill="1" applyBorder="1" applyAlignment="1">
      <alignment horizontal="right" vertical="center"/>
    </xf>
    <xf numFmtId="192" fontId="0" fillId="0" borderId="1" xfId="0" applyNumberFormat="1" applyFont="1" applyFill="1" applyBorder="1" applyAlignment="1">
      <alignment horizontal="right" vertical="center"/>
    </xf>
    <xf numFmtId="0" fontId="29" fillId="0" borderId="7" xfId="0" applyFont="1" applyFill="1" applyBorder="1" applyAlignment="1">
      <alignment horizontal="left" vertical="top" wrapText="1"/>
    </xf>
    <xf numFmtId="192" fontId="6" fillId="0" borderId="1" xfId="0" applyNumberFormat="1" applyFont="1" applyFill="1" applyBorder="1" applyAlignment="1">
      <alignment horizontal="right" vertical="center" wrapText="1"/>
    </xf>
    <xf numFmtId="1" fontId="18"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0" fillId="0" borderId="1" xfId="0" applyFont="1" applyFill="1" applyBorder="1" applyAlignment="1">
      <alignment/>
    </xf>
    <xf numFmtId="1" fontId="4"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29" fillId="0" borderId="1" xfId="0" applyNumberFormat="1" applyFont="1" applyFill="1" applyBorder="1" applyAlignment="1">
      <alignment horizontal="left" vertical="center" wrapText="1"/>
    </xf>
    <xf numFmtId="192" fontId="30" fillId="0" borderId="1" xfId="0" applyNumberFormat="1" applyFont="1" applyFill="1" applyBorder="1" applyAlignment="1">
      <alignment horizontal="right" vertical="center" wrapText="1"/>
    </xf>
    <xf numFmtId="192" fontId="18" fillId="0" borderId="1" xfId="0" applyNumberFormat="1" applyFont="1" applyFill="1" applyBorder="1" applyAlignment="1">
      <alignment horizontal="right" vertical="center" wrapText="1"/>
    </xf>
    <xf numFmtId="192" fontId="0" fillId="0" borderId="1" xfId="0" applyNumberFormat="1" applyFont="1" applyFill="1" applyBorder="1" applyAlignment="1">
      <alignment horizontal="right" vertical="center"/>
    </xf>
    <xf numFmtId="192" fontId="4" fillId="0" borderId="1" xfId="0" applyNumberFormat="1" applyFont="1" applyFill="1" applyBorder="1" applyAlignment="1">
      <alignment horizontal="right" vertical="center" wrapText="1"/>
    </xf>
    <xf numFmtId="192" fontId="0" fillId="0" borderId="6" xfId="0" applyNumberFormat="1" applyFont="1" applyFill="1" applyBorder="1" applyAlignment="1">
      <alignment horizontal="right" vertical="center"/>
    </xf>
    <xf numFmtId="1" fontId="16" fillId="0" borderId="1" xfId="0" applyNumberFormat="1" applyFont="1" applyFill="1" applyBorder="1" applyAlignment="1">
      <alignment horizontal="right" vertical="center" wrapText="1"/>
    </xf>
    <xf numFmtId="0" fontId="0" fillId="0" borderId="1" xfId="0" applyFill="1" applyBorder="1" applyAlignment="1">
      <alignment horizontal="right" vertical="center"/>
    </xf>
    <xf numFmtId="1" fontId="4" fillId="0" borderId="1" xfId="0" applyNumberFormat="1" applyFont="1" applyFill="1" applyBorder="1" applyAlignment="1">
      <alignment horizontal="right" vertical="center" wrapText="1"/>
    </xf>
    <xf numFmtId="49" fontId="4" fillId="0" borderId="1" xfId="0" applyNumberFormat="1" applyFont="1" applyFill="1" applyBorder="1" applyAlignment="1">
      <alignment horizontal="center" wrapText="1"/>
    </xf>
    <xf numFmtId="0" fontId="17" fillId="0" borderId="1" xfId="0" applyFont="1" applyFill="1" applyBorder="1" applyAlignment="1">
      <alignment/>
    </xf>
    <xf numFmtId="192" fontId="7" fillId="0" borderId="1" xfId="0" applyNumberFormat="1" applyFont="1" applyFill="1" applyBorder="1" applyAlignment="1">
      <alignment horizontal="right" vertical="center"/>
    </xf>
    <xf numFmtId="192" fontId="18" fillId="0" borderId="1" xfId="0" applyNumberFormat="1" applyFont="1" applyFill="1" applyBorder="1" applyAlignment="1">
      <alignment horizontal="center" vertical="center" wrapText="1"/>
    </xf>
    <xf numFmtId="0" fontId="0" fillId="0" borderId="1" xfId="0" applyFont="1" applyFill="1" applyBorder="1" applyAlignment="1">
      <alignment/>
    </xf>
    <xf numFmtId="192" fontId="6" fillId="0" borderId="6" xfId="0" applyNumberFormat="1" applyFont="1" applyFill="1" applyBorder="1" applyAlignment="1">
      <alignment horizontal="right" vertical="center"/>
    </xf>
    <xf numFmtId="1" fontId="13" fillId="0" borderId="1" xfId="0" applyNumberFormat="1" applyFont="1" applyFill="1" applyBorder="1" applyAlignment="1">
      <alignment horizontal="center" vertical="center" wrapText="1"/>
    </xf>
    <xf numFmtId="1" fontId="7" fillId="0" borderId="1" xfId="0" applyFont="1" applyFill="1" applyBorder="1" applyAlignment="1">
      <alignment horizontal="left" vertical="center"/>
    </xf>
    <xf numFmtId="0" fontId="18" fillId="0" borderId="1" xfId="0" applyFont="1" applyFill="1" applyBorder="1" applyAlignment="1">
      <alignment wrapText="1"/>
    </xf>
    <xf numFmtId="1"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xf>
    <xf numFmtId="0" fontId="17" fillId="0" borderId="7" xfId="0" applyFont="1" applyFill="1" applyBorder="1" applyAlignment="1">
      <alignment horizontal="left" vertical="top" wrapText="1"/>
    </xf>
    <xf numFmtId="192" fontId="4" fillId="0" borderId="1" xfId="0" applyNumberFormat="1" applyFont="1" applyBorder="1" applyAlignment="1" applyProtection="1">
      <alignment horizontal="right" vertical="center"/>
      <protection locked="0"/>
    </xf>
    <xf numFmtId="192" fontId="18" fillId="0" borderId="18" xfId="0" applyNumberFormat="1" applyFont="1" applyFill="1" applyBorder="1" applyAlignment="1">
      <alignment horizontal="right" vertical="center" wrapText="1"/>
    </xf>
    <xf numFmtId="2" fontId="0" fillId="0" borderId="18" xfId="0" applyNumberFormat="1" applyFont="1" applyFill="1" applyBorder="1" applyAlignment="1">
      <alignment horizontal="right" vertical="center"/>
    </xf>
    <xf numFmtId="192" fontId="6" fillId="3" borderId="18" xfId="0" applyNumberFormat="1" applyFont="1" applyFill="1" applyBorder="1" applyAlignment="1">
      <alignment horizontal="right" vertical="center" wrapText="1"/>
    </xf>
    <xf numFmtId="192" fontId="6" fillId="0" borderId="18" xfId="0" applyNumberFormat="1" applyFont="1" applyFill="1" applyBorder="1" applyAlignment="1">
      <alignment horizontal="right" vertical="center" wrapText="1"/>
    </xf>
    <xf numFmtId="0" fontId="4" fillId="0" borderId="7" xfId="0" applyFont="1" applyFill="1" applyBorder="1" applyAlignment="1">
      <alignment wrapText="1"/>
    </xf>
    <xf numFmtId="192" fontId="4" fillId="0" borderId="1" xfId="0" applyNumberFormat="1" applyFont="1" applyFill="1" applyBorder="1" applyAlignment="1" applyProtection="1">
      <alignment horizontal="right" vertical="center"/>
      <protection locked="0"/>
    </xf>
    <xf numFmtId="192" fontId="4" fillId="0" borderId="18" xfId="0" applyNumberFormat="1" applyFont="1" applyFill="1" applyBorder="1" applyAlignment="1" applyProtection="1">
      <alignment horizontal="right" vertical="center"/>
      <protection locked="0"/>
    </xf>
    <xf numFmtId="0" fontId="7" fillId="0" borderId="7" xfId="0" applyFont="1" applyFill="1" applyBorder="1" applyAlignment="1">
      <alignment wrapText="1"/>
    </xf>
    <xf numFmtId="0" fontId="0" fillId="0" borderId="1" xfId="0" applyFont="1" applyFill="1" applyBorder="1" applyAlignment="1">
      <alignment horizontal="left" vertical="center"/>
    </xf>
    <xf numFmtId="192" fontId="0" fillId="0" borderId="1" xfId="0" applyNumberFormat="1" applyFont="1" applyFill="1" applyBorder="1" applyAlignment="1">
      <alignment horizontal="left" vertical="center"/>
    </xf>
    <xf numFmtId="192" fontId="0" fillId="0" borderId="18" xfId="0" applyNumberFormat="1" applyFont="1" applyFill="1" applyBorder="1" applyAlignment="1">
      <alignment horizontal="left" vertical="center"/>
    </xf>
    <xf numFmtId="0" fontId="6" fillId="0" borderId="9" xfId="0" applyFont="1" applyFill="1" applyBorder="1" applyAlignment="1">
      <alignment wrapText="1"/>
    </xf>
    <xf numFmtId="1" fontId="6" fillId="0" borderId="1" xfId="0" applyNumberFormat="1" applyFont="1" applyFill="1" applyBorder="1" applyAlignment="1">
      <alignment horizontal="right" vertical="center" wrapText="1"/>
    </xf>
    <xf numFmtId="0" fontId="7" fillId="0" borderId="7" xfId="0" applyFont="1" applyFill="1" applyBorder="1" applyAlignment="1">
      <alignment horizontal="left" wrapText="1"/>
    </xf>
    <xf numFmtId="0" fontId="6" fillId="0" borderId="7" xfId="0" applyFont="1" applyFill="1" applyBorder="1" applyAlignment="1">
      <alignment wrapText="1"/>
    </xf>
    <xf numFmtId="0" fontId="4" fillId="0" borderId="7" xfId="0" applyFont="1" applyFill="1" applyBorder="1" applyAlignment="1" applyProtection="1">
      <alignment horizontal="left" vertical="top" wrapText="1"/>
      <protection locked="0"/>
    </xf>
    <xf numFmtId="0" fontId="7" fillId="0" borderId="7" xfId="0" applyNumberFormat="1" applyFont="1" applyFill="1" applyBorder="1" applyAlignment="1">
      <alignment horizontal="left" wrapText="1"/>
    </xf>
    <xf numFmtId="49" fontId="20" fillId="0" borderId="7" xfId="0" applyNumberFormat="1" applyFont="1" applyFill="1" applyBorder="1" applyAlignment="1">
      <alignment horizontal="left" wrapText="1"/>
    </xf>
    <xf numFmtId="49" fontId="20" fillId="0" borderId="7" xfId="0" applyNumberFormat="1" applyFont="1" applyFill="1" applyBorder="1" applyAlignment="1">
      <alignment horizontal="left" vertical="center" wrapText="1"/>
    </xf>
    <xf numFmtId="192" fontId="0" fillId="0" borderId="0" xfId="0" applyNumberFormat="1" applyFill="1" applyBorder="1" applyAlignment="1">
      <alignment/>
    </xf>
    <xf numFmtId="49" fontId="4" fillId="0" borderId="7" xfId="0" applyNumberFormat="1" applyFont="1" applyFill="1" applyBorder="1" applyAlignment="1">
      <alignment horizontal="left" wrapText="1"/>
    </xf>
    <xf numFmtId="0" fontId="4" fillId="0" borderId="7" xfId="0" applyFont="1" applyFill="1" applyBorder="1" applyAlignment="1">
      <alignment horizontal="left" vertical="top" wrapText="1"/>
    </xf>
    <xf numFmtId="0" fontId="4" fillId="0" borderId="7" xfId="0" applyFont="1" applyFill="1" applyBorder="1" applyAlignment="1">
      <alignment horizontal="justify"/>
    </xf>
    <xf numFmtId="192" fontId="6" fillId="0" borderId="1" xfId="0" applyNumberFormat="1" applyFont="1" applyFill="1" applyBorder="1" applyAlignment="1" applyProtection="1">
      <alignment horizontal="right" vertical="center" wrapText="1"/>
      <protection locked="0"/>
    </xf>
    <xf numFmtId="192" fontId="0" fillId="0" borderId="1" xfId="0" applyNumberFormat="1" applyFill="1" applyBorder="1" applyAlignment="1">
      <alignment/>
    </xf>
    <xf numFmtId="192" fontId="0" fillId="0" borderId="18" xfId="0" applyNumberFormat="1" applyFill="1" applyBorder="1" applyAlignment="1">
      <alignment/>
    </xf>
    <xf numFmtId="0" fontId="4" fillId="0" borderId="7" xfId="0" applyFont="1" applyFill="1" applyBorder="1" applyAlignment="1" applyProtection="1">
      <alignment horizontal="left" vertical="center" wrapText="1"/>
      <protection locked="0"/>
    </xf>
    <xf numFmtId="0" fontId="6" fillId="0" borderId="1" xfId="0" applyFont="1" applyFill="1" applyBorder="1" applyAlignment="1">
      <alignment wrapText="1"/>
    </xf>
    <xf numFmtId="0" fontId="18" fillId="0" borderId="7" xfId="0" applyFont="1" applyFill="1" applyBorder="1" applyAlignment="1">
      <alignment horizontal="left" vertical="center" wrapText="1"/>
    </xf>
    <xf numFmtId="0" fontId="18" fillId="0" borderId="1" xfId="0" applyFont="1" applyFill="1" applyBorder="1" applyAlignment="1">
      <alignment horizontal="left" vertical="top" wrapText="1"/>
    </xf>
    <xf numFmtId="0" fontId="0" fillId="0" borderId="1" xfId="0" applyFill="1" applyBorder="1" applyAlignment="1">
      <alignment/>
    </xf>
    <xf numFmtId="0" fontId="0" fillId="0" borderId="1" xfId="0" applyFont="1" applyFill="1" applyBorder="1" applyAlignment="1">
      <alignment vertical="center" wrapText="1"/>
    </xf>
    <xf numFmtId="0" fontId="0" fillId="0" borderId="1" xfId="0" applyFont="1" applyFill="1" applyBorder="1" applyAlignment="1">
      <alignment/>
    </xf>
    <xf numFmtId="192" fontId="0" fillId="0" borderId="18" xfId="0" applyNumberFormat="1" applyFont="1" applyFill="1" applyBorder="1" applyAlignment="1">
      <alignment horizontal="right" vertical="center" wrapText="1"/>
    </xf>
    <xf numFmtId="0" fontId="19" fillId="0" borderId="23"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horizontal="justify" vertical="center" wrapText="1"/>
    </xf>
    <xf numFmtId="0" fontId="19" fillId="0" borderId="7" xfId="0" applyFont="1" applyFill="1" applyBorder="1" applyAlignment="1">
      <alignment horizontal="left" vertical="center" wrapText="1"/>
    </xf>
    <xf numFmtId="192" fontId="0" fillId="0" borderId="1" xfId="0" applyNumberFormat="1" applyFont="1" applyFill="1" applyBorder="1" applyAlignment="1">
      <alignment/>
    </xf>
    <xf numFmtId="192" fontId="0" fillId="0" borderId="18" xfId="0" applyNumberFormat="1" applyFont="1" applyFill="1" applyBorder="1" applyAlignment="1">
      <alignment/>
    </xf>
    <xf numFmtId="0" fontId="5" fillId="0" borderId="1" xfId="0" applyFont="1" applyFill="1" applyBorder="1" applyAlignment="1">
      <alignment horizontal="right" vertical="center"/>
    </xf>
    <xf numFmtId="0" fontId="4"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192" fontId="6" fillId="3" borderId="1" xfId="0" applyNumberFormat="1" applyFont="1" applyFill="1" applyBorder="1" applyAlignment="1">
      <alignment horizontal="right" vertical="center"/>
    </xf>
    <xf numFmtId="0" fontId="6" fillId="2" borderId="7" xfId="0" applyFont="1" applyFill="1" applyBorder="1" applyAlignment="1">
      <alignment wrapText="1"/>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top"/>
    </xf>
    <xf numFmtId="1" fontId="14" fillId="2" borderId="1" xfId="0" applyNumberFormat="1" applyFont="1" applyFill="1" applyBorder="1" applyAlignment="1">
      <alignment horizontal="right" vertical="center" wrapText="1"/>
    </xf>
    <xf numFmtId="0" fontId="33" fillId="3" borderId="1" xfId="0" applyFont="1" applyFill="1" applyBorder="1" applyAlignment="1">
      <alignment vertical="top" wrapText="1"/>
    </xf>
    <xf numFmtId="192" fontId="32" fillId="0" borderId="1" xfId="0" applyNumberFormat="1" applyFont="1" applyFill="1" applyBorder="1" applyAlignment="1">
      <alignment horizontal="right" vertical="center"/>
    </xf>
    <xf numFmtId="0" fontId="6" fillId="3" borderId="1" xfId="0" applyFont="1" applyFill="1" applyBorder="1" applyAlignment="1">
      <alignment horizontal="left" wrapText="1"/>
    </xf>
    <xf numFmtId="192" fontId="4" fillId="2" borderId="1" xfId="0" applyNumberFormat="1" applyFont="1" applyFill="1" applyBorder="1" applyAlignment="1" applyProtection="1">
      <alignment horizontal="right" vertical="center" wrapText="1"/>
      <protection locked="0"/>
    </xf>
    <xf numFmtId="192" fontId="4" fillId="2" borderId="18" xfId="0" applyNumberFormat="1" applyFont="1" applyFill="1" applyBorder="1" applyAlignment="1" applyProtection="1">
      <alignment horizontal="right" vertical="center" wrapText="1"/>
      <protection locked="0"/>
    </xf>
    <xf numFmtId="0" fontId="6" fillId="0" borderId="1" xfId="0" applyFont="1" applyBorder="1" applyAlignment="1">
      <alignment horizontal="right" vertical="center"/>
    </xf>
    <xf numFmtId="0" fontId="6" fillId="3" borderId="1" xfId="0" applyFont="1" applyFill="1" applyBorder="1" applyAlignment="1">
      <alignment vertical="top" wrapText="1"/>
    </xf>
    <xf numFmtId="0" fontId="18" fillId="3" borderId="7" xfId="0" applyFont="1" applyFill="1" applyBorder="1" applyAlignment="1">
      <alignment horizontal="left" vertical="top" wrapText="1"/>
    </xf>
    <xf numFmtId="49" fontId="6" fillId="3" borderId="1" xfId="0" applyNumberFormat="1" applyFont="1" applyFill="1" applyBorder="1" applyAlignment="1">
      <alignment horizontal="right" vertical="center"/>
    </xf>
    <xf numFmtId="192" fontId="6" fillId="3" borderId="18" xfId="0" applyNumberFormat="1" applyFont="1" applyFill="1" applyBorder="1" applyAlignment="1">
      <alignment horizontal="right" vertical="center"/>
    </xf>
    <xf numFmtId="49" fontId="4" fillId="2" borderId="1" xfId="0" applyNumberFormat="1" applyFont="1" applyFill="1" applyBorder="1" applyAlignment="1">
      <alignment horizontal="center" wrapText="1"/>
    </xf>
    <xf numFmtId="192" fontId="6" fillId="2" borderId="1" xfId="0" applyNumberFormat="1" applyFont="1" applyFill="1" applyBorder="1" applyAlignment="1">
      <alignment horizontal="right" vertical="center" wrapText="1"/>
    </xf>
    <xf numFmtId="192" fontId="18" fillId="2" borderId="1" xfId="0" applyNumberFormat="1" applyFont="1" applyFill="1" applyBorder="1" applyAlignment="1">
      <alignment horizontal="center" vertical="center" wrapText="1"/>
    </xf>
    <xf numFmtId="192" fontId="4" fillId="2" borderId="1" xfId="0" applyNumberFormat="1" applyFont="1" applyFill="1" applyBorder="1" applyAlignment="1">
      <alignment horizontal="left" vertical="center"/>
    </xf>
    <xf numFmtId="192" fontId="6" fillId="2" borderId="1" xfId="0" applyNumberFormat="1" applyFont="1" applyFill="1" applyBorder="1" applyAlignment="1">
      <alignment horizontal="left" vertical="center"/>
    </xf>
    <xf numFmtId="192" fontId="6" fillId="2" borderId="6" xfId="0" applyNumberFormat="1" applyFont="1" applyFill="1" applyBorder="1" applyAlignment="1">
      <alignment horizontal="left" vertical="center"/>
    </xf>
    <xf numFmtId="192" fontId="6" fillId="2" borderId="18" xfId="0" applyNumberFormat="1" applyFont="1" applyFill="1" applyBorder="1" applyAlignment="1">
      <alignment horizontal="right" vertical="center"/>
    </xf>
    <xf numFmtId="0" fontId="6" fillId="3" borderId="1" xfId="0" applyFont="1" applyFill="1" applyBorder="1" applyAlignment="1">
      <alignment horizontal="left" vertical="top" wrapText="1"/>
    </xf>
    <xf numFmtId="0" fontId="0" fillId="3" borderId="1" xfId="0" applyFont="1" applyFill="1" applyBorder="1" applyAlignment="1">
      <alignment/>
    </xf>
    <xf numFmtId="192" fontId="30" fillId="3" borderId="1" xfId="0" applyNumberFormat="1" applyFont="1" applyFill="1" applyBorder="1" applyAlignment="1">
      <alignment horizontal="right" vertical="center" wrapText="1"/>
    </xf>
    <xf numFmtId="192" fontId="5" fillId="3" borderId="1" xfId="0" applyNumberFormat="1" applyFont="1" applyFill="1" applyBorder="1" applyAlignment="1">
      <alignment horizontal="right" vertical="center"/>
    </xf>
    <xf numFmtId="192" fontId="6" fillId="3" borderId="6" xfId="0" applyNumberFormat="1" applyFont="1" applyFill="1" applyBorder="1" applyAlignment="1">
      <alignment horizontal="right" vertical="center"/>
    </xf>
    <xf numFmtId="0" fontId="27" fillId="0" borderId="1" xfId="0"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xf>
    <xf numFmtId="0" fontId="0" fillId="0" borderId="1" xfId="0" applyFont="1" applyFill="1" applyBorder="1" applyAlignment="1">
      <alignment horizontal="left"/>
    </xf>
    <xf numFmtId="0" fontId="18" fillId="0" borderId="1" xfId="0" applyFont="1" applyFill="1" applyBorder="1" applyAlignment="1">
      <alignment/>
    </xf>
    <xf numFmtId="49" fontId="12" fillId="0" borderId="1" xfId="0" applyNumberFormat="1" applyFont="1" applyFill="1" applyBorder="1" applyAlignment="1">
      <alignment horizontal="right" vertical="center" wrapText="1"/>
    </xf>
    <xf numFmtId="1" fontId="14" fillId="0" borderId="1" xfId="0" applyNumberFormat="1" applyFont="1" applyFill="1" applyBorder="1" applyAlignment="1">
      <alignment horizontal="right" vertical="center" wrapText="1"/>
    </xf>
    <xf numFmtId="49" fontId="0" fillId="3" borderId="1" xfId="0" applyNumberFormat="1" applyFont="1" applyFill="1" applyBorder="1" applyAlignment="1">
      <alignment horizontal="left" vertical="center"/>
    </xf>
    <xf numFmtId="192" fontId="0" fillId="3" borderId="1" xfId="0" applyNumberFormat="1" applyFont="1" applyFill="1" applyBorder="1" applyAlignment="1">
      <alignment horizontal="right" vertical="center"/>
    </xf>
    <xf numFmtId="192" fontId="0" fillId="3" borderId="6" xfId="0" applyNumberFormat="1" applyFont="1" applyFill="1" applyBorder="1" applyAlignment="1">
      <alignment horizontal="right" vertical="center"/>
    </xf>
    <xf numFmtId="1" fontId="32" fillId="3" borderId="1" xfId="0" applyNumberFormat="1" applyFont="1" applyFill="1" applyBorder="1" applyAlignment="1">
      <alignment horizontal="center" vertical="center" wrapText="1"/>
    </xf>
    <xf numFmtId="49" fontId="6" fillId="3" borderId="6" xfId="0" applyNumberFormat="1" applyFont="1" applyFill="1" applyBorder="1" applyAlignment="1">
      <alignment horizontal="left" vertical="center" wrapText="1"/>
    </xf>
    <xf numFmtId="1" fontId="14" fillId="0" borderId="1" xfId="0" applyNumberFormat="1" applyFont="1" applyFill="1" applyBorder="1" applyAlignment="1">
      <alignment horizontal="center" vertical="center"/>
    </xf>
    <xf numFmtId="190" fontId="0" fillId="0" borderId="1" xfId="0" applyNumberFormat="1" applyBorder="1" applyAlignment="1">
      <alignment/>
    </xf>
    <xf numFmtId="0" fontId="0" fillId="0" borderId="1" xfId="0" applyFont="1" applyFill="1" applyBorder="1" applyAlignment="1">
      <alignment/>
    </xf>
    <xf numFmtId="0" fontId="4" fillId="0" borderId="1" xfId="0" applyFont="1" applyFill="1" applyBorder="1" applyAlignment="1">
      <alignment horizontal="left"/>
    </xf>
    <xf numFmtId="1" fontId="14"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 fontId="16" fillId="4" borderId="1" xfId="0" applyNumberFormat="1" applyFont="1" applyFill="1" applyBorder="1" applyAlignment="1">
      <alignment horizontal="center" vertical="center" wrapText="1"/>
    </xf>
    <xf numFmtId="0" fontId="0" fillId="4" borderId="1" xfId="0" applyFill="1" applyBorder="1" applyAlignment="1">
      <alignment/>
    </xf>
    <xf numFmtId="1" fontId="12" fillId="0" borderId="1" xfId="0" applyNumberFormat="1" applyFont="1" applyFill="1" applyBorder="1" applyAlignment="1">
      <alignment horizontal="center" vertical="center"/>
    </xf>
    <xf numFmtId="0" fontId="17" fillId="0" borderId="1" xfId="0" applyFont="1" applyFill="1" applyBorder="1" applyAlignment="1">
      <alignment vertical="center" wrapText="1"/>
    </xf>
    <xf numFmtId="2" fontId="30" fillId="3" borderId="1" xfId="0" applyNumberFormat="1" applyFont="1" applyFill="1" applyBorder="1" applyAlignment="1">
      <alignment wrapText="1"/>
    </xf>
    <xf numFmtId="0" fontId="17" fillId="4" borderId="1" xfId="0" applyFont="1" applyFill="1" applyBorder="1" applyAlignment="1">
      <alignment wrapText="1"/>
    </xf>
    <xf numFmtId="2" fontId="18" fillId="0" borderId="1" xfId="0" applyNumberFormat="1" applyFont="1" applyFill="1" applyBorder="1" applyAlignment="1">
      <alignment wrapText="1"/>
    </xf>
    <xf numFmtId="0" fontId="18" fillId="0" borderId="1" xfId="0" applyFont="1" applyFill="1" applyBorder="1" applyAlignment="1">
      <alignment vertical="center" wrapText="1"/>
    </xf>
    <xf numFmtId="0" fontId="0" fillId="0" borderId="1" xfId="0" applyFont="1" applyBorder="1" applyAlignment="1">
      <alignment/>
    </xf>
    <xf numFmtId="192" fontId="32" fillId="0" borderId="1" xfId="0" applyNumberFormat="1" applyFont="1" applyFill="1" applyBorder="1" applyAlignment="1">
      <alignment horizontal="right" vertical="center" wrapText="1"/>
    </xf>
    <xf numFmtId="192" fontId="0" fillId="0" borderId="1" xfId="0" applyNumberFormat="1" applyBorder="1" applyAlignment="1">
      <alignment horizontal="right" vertical="center"/>
    </xf>
    <xf numFmtId="192" fontId="34" fillId="0" borderId="1" xfId="0" applyNumberFormat="1" applyFont="1" applyFill="1" applyBorder="1" applyAlignment="1">
      <alignment horizontal="right" vertical="center" wrapText="1"/>
    </xf>
    <xf numFmtId="1" fontId="34" fillId="0" borderId="1" xfId="0" applyNumberFormat="1" applyFont="1" applyFill="1" applyBorder="1" applyAlignment="1">
      <alignment horizontal="center" vertical="center" wrapText="1"/>
    </xf>
    <xf numFmtId="0" fontId="6" fillId="0" borderId="1" xfId="0" applyFont="1" applyBorder="1" applyAlignment="1">
      <alignment/>
    </xf>
    <xf numFmtId="0" fontId="4" fillId="0" borderId="1" xfId="0" applyFont="1" applyFill="1" applyBorder="1" applyAlignment="1">
      <alignment vertical="center" wrapText="1"/>
    </xf>
    <xf numFmtId="0" fontId="0" fillId="0" borderId="7" xfId="0" applyFont="1" applyBorder="1" applyAlignment="1">
      <alignment wrapText="1"/>
    </xf>
    <xf numFmtId="0" fontId="4" fillId="4" borderId="1" xfId="0" applyFont="1" applyFill="1" applyBorder="1" applyAlignment="1">
      <alignment horizontal="left" vertical="top" wrapText="1"/>
    </xf>
    <xf numFmtId="1" fontId="35" fillId="0" borderId="1" xfId="0" applyNumberFormat="1" applyFont="1" applyFill="1" applyBorder="1" applyAlignment="1">
      <alignment horizontal="center" vertical="center"/>
    </xf>
    <xf numFmtId="0" fontId="36" fillId="0" borderId="1" xfId="0" applyFont="1" applyBorder="1" applyAlignment="1">
      <alignment/>
    </xf>
    <xf numFmtId="1" fontId="35" fillId="4" borderId="1" xfId="0" applyNumberFormat="1" applyFont="1" applyFill="1" applyBorder="1" applyAlignment="1">
      <alignment horizontal="center" vertical="center"/>
    </xf>
    <xf numFmtId="0" fontId="30" fillId="3" borderId="1" xfId="0" applyFont="1" applyFill="1" applyBorder="1" applyAlignment="1">
      <alignment wrapText="1"/>
    </xf>
    <xf numFmtId="0" fontId="6" fillId="3" borderId="1" xfId="0" applyFont="1" applyFill="1" applyBorder="1" applyAlignment="1">
      <alignment vertical="center" wrapText="1"/>
    </xf>
    <xf numFmtId="0" fontId="0" fillId="0" borderId="1" xfId="0" applyBorder="1" applyAlignment="1">
      <alignment horizontal="right" vertical="center"/>
    </xf>
    <xf numFmtId="2" fontId="0" fillId="0" borderId="1" xfId="0" applyBorder="1" applyAlignment="1">
      <alignment horizontal="right" vertical="center"/>
    </xf>
    <xf numFmtId="190" fontId="0" fillId="3" borderId="1" xfId="0" applyNumberFormat="1" applyFill="1" applyBorder="1" applyAlignment="1">
      <alignment/>
    </xf>
    <xf numFmtId="1" fontId="37"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1" fontId="38" fillId="0" borderId="1" xfId="0" applyNumberFormat="1" applyFont="1" applyFill="1" applyBorder="1" applyAlignment="1">
      <alignment horizontal="center" vertical="center" wrapText="1"/>
    </xf>
    <xf numFmtId="0" fontId="17" fillId="4" borderId="1" xfId="0" applyFont="1" applyFill="1" applyBorder="1" applyAlignment="1">
      <alignment horizontal="left" vertical="center" wrapText="1"/>
    </xf>
    <xf numFmtId="0" fontId="0" fillId="0" borderId="1" xfId="0" applyBorder="1" applyAlignment="1">
      <alignment horizontal="center" vertical="center"/>
    </xf>
    <xf numFmtId="0" fontId="30" fillId="3"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4" borderId="1" xfId="0" applyFont="1" applyFill="1" applyBorder="1" applyAlignment="1">
      <alignment vertical="center" wrapText="1"/>
    </xf>
    <xf numFmtId="0" fontId="30" fillId="3" borderId="1" xfId="0" applyFont="1" applyFill="1" applyBorder="1" applyAlignment="1">
      <alignment vertical="top" wrapText="1"/>
    </xf>
    <xf numFmtId="190" fontId="0" fillId="0" borderId="1" xfId="0" applyNumberFormat="1" applyFill="1" applyBorder="1" applyAlignment="1">
      <alignment/>
    </xf>
    <xf numFmtId="0" fontId="18" fillId="3" borderId="1" xfId="0" applyFont="1" applyFill="1" applyBorder="1" applyAlignment="1">
      <alignment horizontal="left" vertical="top" wrapText="1"/>
    </xf>
    <xf numFmtId="49" fontId="4" fillId="3" borderId="1" xfId="0" applyNumberFormat="1" applyFont="1" applyFill="1" applyBorder="1" applyAlignment="1">
      <alignment horizontal="center" wrapText="1"/>
    </xf>
    <xf numFmtId="192" fontId="0" fillId="0" borderId="6" xfId="0" applyNumberFormat="1" applyFont="1" applyFill="1" applyBorder="1" applyAlignment="1">
      <alignment horizontal="right" vertical="center"/>
    </xf>
    <xf numFmtId="192" fontId="0" fillId="0" borderId="24" xfId="0" applyNumberFormat="1" applyFont="1" applyFill="1" applyBorder="1" applyAlignment="1">
      <alignment horizontal="right" vertical="center"/>
    </xf>
    <xf numFmtId="0" fontId="6" fillId="3" borderId="24" xfId="0" applyFont="1" applyFill="1" applyBorder="1" applyAlignment="1">
      <alignment horizontal="left" vertical="top" wrapText="1"/>
    </xf>
    <xf numFmtId="0" fontId="5" fillId="0" borderId="1" xfId="0" applyFont="1" applyBorder="1" applyAlignment="1">
      <alignment/>
    </xf>
    <xf numFmtId="0" fontId="0" fillId="0" borderId="24" xfId="0" applyFont="1" applyFill="1" applyBorder="1" applyAlignment="1">
      <alignment horizontal="left" vertical="top" wrapText="1"/>
    </xf>
    <xf numFmtId="0" fontId="27" fillId="0" borderId="24" xfId="0" applyFont="1" applyFill="1" applyBorder="1" applyAlignment="1">
      <alignment/>
    </xf>
    <xf numFmtId="0" fontId="0" fillId="0" borderId="24" xfId="0" applyFont="1" applyBorder="1" applyAlignment="1">
      <alignment horizontal="left" vertical="top" wrapText="1"/>
    </xf>
    <xf numFmtId="0" fontId="4" fillId="0" borderId="24" xfId="0" applyFont="1" applyFill="1" applyBorder="1" applyAlignment="1">
      <alignment/>
    </xf>
    <xf numFmtId="0" fontId="0" fillId="0" borderId="0" xfId="0" applyFont="1" applyFill="1" applyAlignment="1">
      <alignment horizontal="left" wrapText="1"/>
    </xf>
    <xf numFmtId="0" fontId="17" fillId="0" borderId="24" xfId="0" applyFont="1" applyFill="1" applyBorder="1" applyAlignment="1">
      <alignment horizontal="left" vertical="top" wrapText="1"/>
    </xf>
    <xf numFmtId="0" fontId="0" fillId="0" borderId="24" xfId="0" applyFont="1" applyBorder="1" applyAlignment="1">
      <alignment horizontal="left"/>
    </xf>
    <xf numFmtId="0" fontId="0" fillId="0" borderId="24" xfId="0" applyFont="1" applyFill="1" applyBorder="1" applyAlignment="1">
      <alignment horizontal="left"/>
    </xf>
    <xf numFmtId="0" fontId="0" fillId="0" borderId="1" xfId="0" applyFont="1" applyBorder="1" applyAlignment="1">
      <alignment horizontal="left"/>
    </xf>
    <xf numFmtId="2" fontId="17" fillId="0" borderId="1" xfId="0" applyNumberFormat="1" applyFont="1" applyFill="1" applyBorder="1" applyAlignment="1">
      <alignment wrapText="1"/>
    </xf>
    <xf numFmtId="0" fontId="17" fillId="0" borderId="1" xfId="0" applyFont="1" applyFill="1" applyBorder="1" applyAlignment="1">
      <alignment horizontal="center" vertical="center" wrapText="1"/>
    </xf>
    <xf numFmtId="0" fontId="0" fillId="0" borderId="1" xfId="0" applyFont="1" applyBorder="1" applyAlignment="1">
      <alignment horizontal="left" vertical="center" wrapText="1"/>
    </xf>
    <xf numFmtId="192" fontId="30" fillId="0" borderId="1" xfId="0" applyNumberFormat="1" applyFont="1" applyFill="1" applyBorder="1" applyAlignment="1">
      <alignment horizontal="right" vertical="center"/>
    </xf>
    <xf numFmtId="192" fontId="6" fillId="0" borderId="24" xfId="0" applyNumberFormat="1" applyFont="1" applyFill="1" applyBorder="1" applyAlignment="1">
      <alignment horizontal="right" vertical="center"/>
    </xf>
    <xf numFmtId="1" fontId="0" fillId="0" borderId="6" xfId="0" applyNumberFormat="1" applyFont="1" applyFill="1" applyBorder="1" applyAlignment="1">
      <alignment horizontal="right" vertical="center"/>
    </xf>
    <xf numFmtId="1" fontId="39" fillId="0" borderId="1" xfId="0" applyNumberFormat="1" applyFont="1" applyFill="1" applyBorder="1" applyAlignment="1">
      <alignment horizontal="right" vertical="center"/>
    </xf>
    <xf numFmtId="49" fontId="17" fillId="0" borderId="1" xfId="0" applyNumberFormat="1" applyFont="1" applyFill="1" applyBorder="1" applyAlignment="1">
      <alignment horizontal="right" vertical="center" wrapText="1"/>
    </xf>
    <xf numFmtId="1" fontId="6" fillId="3" borderId="1" xfId="0" applyFont="1" applyFill="1" applyBorder="1" applyAlignment="1">
      <alignment horizontal="right" vertical="center"/>
    </xf>
    <xf numFmtId="1" fontId="18"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xf>
    <xf numFmtId="192" fontId="4" fillId="3" borderId="1" xfId="0" applyNumberFormat="1" applyFont="1" applyFill="1" applyBorder="1" applyAlignment="1">
      <alignment horizontal="right" vertical="center"/>
    </xf>
    <xf numFmtId="2" fontId="0" fillId="0" borderId="1" xfId="0" applyFont="1" applyBorder="1" applyAlignment="1">
      <alignment horizontal="right" vertical="center"/>
    </xf>
    <xf numFmtId="1" fontId="0"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192" fontId="5" fillId="0" borderId="1" xfId="0" applyNumberFormat="1" applyFont="1" applyBorder="1" applyAlignment="1">
      <alignment/>
    </xf>
    <xf numFmtId="2" fontId="17" fillId="0" borderId="1" xfId="0" applyNumberFormat="1" applyFont="1" applyFill="1" applyBorder="1" applyAlignment="1">
      <alignment horizontal="left" vertical="center" wrapText="1"/>
    </xf>
    <xf numFmtId="1" fontId="3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right" vertical="center"/>
    </xf>
    <xf numFmtId="0" fontId="0" fillId="0" borderId="18" xfId="0" applyNumberFormat="1" applyFont="1" applyFill="1" applyBorder="1" applyAlignment="1">
      <alignment horizontal="right" vertical="center"/>
    </xf>
    <xf numFmtId="190" fontId="0" fillId="0" borderId="1" xfId="0" applyNumberFormat="1" applyFont="1" applyFill="1" applyBorder="1" applyAlignment="1">
      <alignment horizontal="right" vertical="center"/>
    </xf>
    <xf numFmtId="49" fontId="4" fillId="3" borderId="1" xfId="0" applyNumberFormat="1" applyFont="1" applyFill="1" applyBorder="1" applyAlignment="1">
      <alignment horizontal="center" vertical="center"/>
    </xf>
    <xf numFmtId="0" fontId="0" fillId="0" borderId="25" xfId="0" applyFont="1" applyFill="1" applyBorder="1" applyAlignment="1">
      <alignment vertical="top" wrapText="1"/>
    </xf>
    <xf numFmtId="49" fontId="4" fillId="0" borderId="1" xfId="0" applyNumberFormat="1" applyFont="1" applyBorder="1" applyAlignment="1">
      <alignment horizontal="center" vertical="center"/>
    </xf>
    <xf numFmtId="0" fontId="4" fillId="0" borderId="1" xfId="0" applyNumberFormat="1" applyFont="1" applyBorder="1" applyAlignment="1" applyProtection="1">
      <alignment horizontal="right" vertical="center"/>
      <protection locked="0"/>
    </xf>
    <xf numFmtId="0" fontId="0" fillId="0" borderId="1" xfId="0" applyNumberFormat="1" applyFont="1" applyBorder="1" applyAlignment="1" applyProtection="1">
      <alignment horizontal="right" vertical="center"/>
      <protection locked="0"/>
    </xf>
    <xf numFmtId="0" fontId="0" fillId="0" borderId="1" xfId="0" applyNumberFormat="1" applyFont="1" applyFill="1" applyBorder="1" applyAlignment="1">
      <alignment horizontal="center" vertical="center" wrapText="1"/>
    </xf>
    <xf numFmtId="190" fontId="0" fillId="0" borderId="18" xfId="0" applyNumberFormat="1" applyFont="1" applyFill="1" applyBorder="1" applyAlignment="1">
      <alignment horizontal="right" vertical="center"/>
    </xf>
    <xf numFmtId="0" fontId="7" fillId="0" borderId="0" xfId="0" applyFont="1" applyFill="1" applyBorder="1" applyAlignment="1">
      <alignment horizontal="left" wrapText="1"/>
    </xf>
    <xf numFmtId="49" fontId="11" fillId="0" borderId="0" xfId="0" applyNumberFormat="1" applyFont="1" applyFill="1" applyBorder="1" applyAlignment="1">
      <alignment horizontal="right" vertical="center"/>
    </xf>
    <xf numFmtId="192" fontId="17" fillId="0" borderId="0" xfId="0" applyNumberFormat="1" applyFont="1" applyFill="1" applyBorder="1" applyAlignment="1">
      <alignment horizontal="right" vertical="center" wrapText="1"/>
    </xf>
    <xf numFmtId="192" fontId="0" fillId="0" borderId="0" xfId="0" applyNumberFormat="1" applyFont="1" applyFill="1" applyBorder="1" applyAlignment="1">
      <alignment horizontal="right" vertical="center" wrapText="1"/>
    </xf>
    <xf numFmtId="192" fontId="0" fillId="0" borderId="0" xfId="0" applyNumberFormat="1" applyFont="1" applyFill="1" applyBorder="1" applyAlignment="1">
      <alignment horizontal="right" vertical="center"/>
    </xf>
    <xf numFmtId="0" fontId="6" fillId="0" borderId="0" xfId="0" applyFont="1" applyFill="1" applyBorder="1" applyAlignment="1">
      <alignment wrapText="1"/>
    </xf>
    <xf numFmtId="49" fontId="0" fillId="0" borderId="0" xfId="0" applyNumberFormat="1" applyFont="1" applyFill="1" applyBorder="1" applyAlignment="1">
      <alignment horizontal="right" vertical="center"/>
    </xf>
    <xf numFmtId="190" fontId="6" fillId="0" borderId="0" xfId="0" applyNumberFormat="1" applyFont="1" applyFill="1" applyBorder="1" applyAlignment="1">
      <alignment horizontal="right" vertical="center" wrapText="1"/>
    </xf>
    <xf numFmtId="192" fontId="6" fillId="0" borderId="0" xfId="0" applyNumberFormat="1" applyFont="1" applyFill="1" applyBorder="1" applyAlignment="1">
      <alignment horizontal="right" vertical="center" wrapText="1"/>
    </xf>
    <xf numFmtId="0" fontId="0" fillId="0" borderId="0" xfId="0" applyNumberFormat="1" applyFill="1" applyBorder="1" applyAlignment="1">
      <alignment wrapText="1"/>
    </xf>
    <xf numFmtId="190" fontId="0" fillId="0" borderId="0" xfId="0" applyNumberFormat="1" applyFont="1" applyFill="1" applyBorder="1" applyAlignment="1">
      <alignment horizontal="right" vertical="center"/>
    </xf>
    <xf numFmtId="0" fontId="33" fillId="0" borderId="0" xfId="0" applyFont="1" applyFill="1" applyBorder="1" applyAlignment="1">
      <alignment vertical="top" wrapText="1"/>
    </xf>
    <xf numFmtId="0" fontId="0" fillId="0" borderId="0"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Border="1" applyAlignment="1">
      <alignment horizontal="right" vertical="center"/>
    </xf>
    <xf numFmtId="0" fontId="0" fillId="0" borderId="0" xfId="0" applyFill="1" applyBorder="1" applyAlignment="1">
      <alignment/>
    </xf>
    <xf numFmtId="0" fontId="4" fillId="3" borderId="1" xfId="0" applyFont="1" applyFill="1" applyBorder="1" applyAlignment="1">
      <alignment horizontal="left" wrapText="1"/>
    </xf>
    <xf numFmtId="0" fontId="0" fillId="0" borderId="26" xfId="0" applyBorder="1" applyAlignment="1">
      <alignment/>
    </xf>
    <xf numFmtId="0" fontId="0" fillId="0" borderId="0" xfId="0" applyBorder="1" applyAlignment="1">
      <alignment/>
    </xf>
    <xf numFmtId="0" fontId="4" fillId="0" borderId="27" xfId="0" applyFont="1" applyBorder="1" applyAlignment="1">
      <alignment horizontal="center" vertical="center"/>
    </xf>
    <xf numFmtId="0" fontId="4" fillId="2" borderId="1" xfId="0" applyFont="1" applyFill="1" applyBorder="1" applyAlignment="1">
      <alignment wrapText="1"/>
    </xf>
    <xf numFmtId="0" fontId="0" fillId="3" borderId="0" xfId="0" applyFill="1" applyBorder="1" applyAlignment="1">
      <alignment/>
    </xf>
    <xf numFmtId="0" fontId="0" fillId="0" borderId="1" xfId="0" applyFont="1" applyFill="1" applyBorder="1" applyAlignment="1">
      <alignment wrapText="1"/>
    </xf>
    <xf numFmtId="0" fontId="5" fillId="3" borderId="1" xfId="0" applyFont="1" applyFill="1" applyBorder="1" applyAlignment="1">
      <alignment wrapText="1"/>
    </xf>
    <xf numFmtId="0" fontId="6" fillId="3" borderId="1" xfId="0" applyFont="1" applyFill="1" applyBorder="1" applyAlignment="1">
      <alignment wrapText="1"/>
    </xf>
    <xf numFmtId="49" fontId="0" fillId="0" borderId="1" xfId="0" applyNumberFormat="1" applyFont="1" applyFill="1" applyBorder="1" applyAlignment="1">
      <alignment horizontal="left" vertical="center" wrapText="1"/>
    </xf>
    <xf numFmtId="0" fontId="6" fillId="0" borderId="0" xfId="0" applyFont="1" applyBorder="1" applyAlignment="1">
      <alignment/>
    </xf>
    <xf numFmtId="0" fontId="0" fillId="0" borderId="28" xfId="0" applyNumberFormat="1" applyFill="1" applyBorder="1" applyAlignment="1">
      <alignment wrapText="1"/>
    </xf>
    <xf numFmtId="0" fontId="0" fillId="0" borderId="14" xfId="0" applyBorder="1" applyAlignment="1">
      <alignment/>
    </xf>
    <xf numFmtId="0" fontId="4" fillId="3" borderId="1" xfId="0" applyNumberFormat="1" applyFont="1" applyFill="1" applyBorder="1" applyAlignment="1" applyProtection="1">
      <alignment horizontal="right" vertical="center"/>
      <protection locked="0"/>
    </xf>
    <xf numFmtId="0" fontId="6" fillId="3" borderId="1" xfId="0" applyNumberFormat="1" applyFont="1" applyFill="1" applyBorder="1" applyAlignment="1">
      <alignment horizontal="right" vertical="center" wrapText="1"/>
    </xf>
    <xf numFmtId="0" fontId="6" fillId="3" borderId="18" xfId="0" applyNumberFormat="1" applyFont="1" applyFill="1" applyBorder="1" applyAlignment="1">
      <alignment horizontal="right" vertical="center" wrapText="1"/>
    </xf>
    <xf numFmtId="0" fontId="6" fillId="0" borderId="1" xfId="0" applyNumberFormat="1" applyFont="1" applyFill="1" applyBorder="1" applyAlignment="1">
      <alignment horizontal="right" vertical="center" wrapText="1"/>
    </xf>
    <xf numFmtId="0" fontId="6" fillId="0" borderId="18" xfId="0" applyNumberFormat="1" applyFont="1" applyFill="1" applyBorder="1" applyAlignment="1">
      <alignment horizontal="right" vertical="center" wrapText="1"/>
    </xf>
    <xf numFmtId="1" fontId="6" fillId="0" borderId="18"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4" fillId="0" borderId="1" xfId="0" applyNumberFormat="1" applyFont="1" applyBorder="1" applyAlignment="1" applyProtection="1">
      <alignment horizontal="right" vertical="center"/>
      <protection locked="0"/>
    </xf>
    <xf numFmtId="0" fontId="41" fillId="0" borderId="0" xfId="0" applyFont="1" applyAlignment="1">
      <alignment/>
    </xf>
    <xf numFmtId="0" fontId="4" fillId="3" borderId="24" xfId="0" applyNumberFormat="1" applyFont="1" applyFill="1" applyBorder="1" applyAlignment="1" applyProtection="1">
      <alignment horizontal="right" vertical="center"/>
      <protection locked="0"/>
    </xf>
    <xf numFmtId="0" fontId="4" fillId="0" borderId="20" xfId="0" applyNumberFormat="1" applyFont="1" applyBorder="1" applyAlignment="1" applyProtection="1">
      <alignment horizontal="right" vertical="center"/>
      <protection locked="0"/>
    </xf>
    <xf numFmtId="0" fontId="4" fillId="0" borderId="24" xfId="0" applyNumberFormat="1" applyFont="1" applyBorder="1" applyAlignment="1" applyProtection="1">
      <alignment horizontal="right" vertical="center"/>
      <protection locked="0"/>
    </xf>
    <xf numFmtId="0" fontId="4" fillId="3" borderId="20" xfId="0" applyNumberFormat="1" applyFont="1" applyFill="1" applyBorder="1" applyAlignment="1" applyProtection="1">
      <alignment horizontal="right" vertical="center"/>
      <protection locked="0"/>
    </xf>
    <xf numFmtId="16" fontId="0" fillId="0" borderId="1" xfId="0" applyNumberFormat="1" applyFont="1" applyFill="1" applyBorder="1" applyAlignment="1">
      <alignment horizontal="right" vertical="center"/>
    </xf>
    <xf numFmtId="0" fontId="1" fillId="0" borderId="0" xfId="0" applyFont="1" applyAlignment="1">
      <alignment horizont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1" fillId="0" borderId="0" xfId="0" applyFont="1" applyAlignment="1">
      <alignment/>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1" fillId="0" borderId="0" xfId="0" applyFont="1" applyAlignment="1">
      <alignment horizontal="center"/>
    </xf>
    <xf numFmtId="0" fontId="0" fillId="0" borderId="0" xfId="0" applyAlignment="1">
      <alignment/>
    </xf>
    <xf numFmtId="6" fontId="4" fillId="0" borderId="3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9" fillId="0" borderId="0" xfId="0" applyFont="1" applyAlignment="1">
      <alignment horizontal="center"/>
    </xf>
    <xf numFmtId="0" fontId="3" fillId="0" borderId="36"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0" xfId="0" applyFont="1" applyBorder="1" applyAlignment="1">
      <alignment horizontal="center" vertical="center"/>
    </xf>
    <xf numFmtId="0" fontId="3" fillId="0" borderId="37" xfId="0" applyFont="1" applyBorder="1" applyAlignment="1">
      <alignment horizontal="center" vertical="center"/>
    </xf>
  </cellXfs>
  <cellStyles count="13">
    <cellStyle name="Normal" xfId="0"/>
    <cellStyle name="Hyperlink" xfId="15"/>
    <cellStyle name="Currency" xfId="16"/>
    <cellStyle name="Currency [0]" xfId="17"/>
    <cellStyle name="Завдання" xfId="18"/>
    <cellStyle name="Мета" xfId="19"/>
    <cellStyle name="Followed Hyperlink" xfId="20"/>
    <cellStyle name="Показник" xfId="21"/>
    <cellStyle name="Програма" xfId="22"/>
    <cellStyle name="Percent" xfId="23"/>
    <cellStyle name="Розпорядник" xfId="24"/>
    <cellStyle name="Comma" xfId="25"/>
    <cellStyle name="Comma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37"/>
  <sheetViews>
    <sheetView tabSelected="1" zoomScaleSheetLayoutView="100" workbookViewId="0" topLeftCell="C1">
      <selection activeCell="H4" sqref="H4"/>
    </sheetView>
  </sheetViews>
  <sheetFormatPr defaultColWidth="9.33203125" defaultRowHeight="11.25"/>
  <cols>
    <col min="1" max="1" width="50.83203125" style="0" bestFit="1" customWidth="1"/>
    <col min="2" max="2" width="14.16015625" style="0" customWidth="1"/>
    <col min="3" max="3" width="11.66015625" style="0" customWidth="1"/>
    <col min="4" max="4" width="12.5" style="0" customWidth="1"/>
    <col min="5" max="5" width="11" style="0" customWidth="1"/>
    <col min="6" max="6" width="11.16015625" style="0" customWidth="1"/>
    <col min="7" max="7" width="11" style="0" customWidth="1"/>
    <col min="8" max="8" width="11.16015625" style="0" customWidth="1"/>
    <col min="9" max="9" width="10.33203125" style="0" customWidth="1"/>
    <col min="10" max="10" width="10.83203125" style="0" customWidth="1"/>
    <col min="11" max="11" width="13" style="0" customWidth="1"/>
    <col min="12" max="16384" width="10.33203125" style="0" customWidth="1"/>
  </cols>
  <sheetData>
    <row r="1" spans="2:11" ht="18">
      <c r="B1" s="1"/>
      <c r="C1" s="1"/>
      <c r="D1" s="1"/>
      <c r="E1" s="1"/>
      <c r="F1" s="1"/>
      <c r="J1" s="439" t="s">
        <v>306</v>
      </c>
      <c r="K1" s="439"/>
    </row>
    <row r="2" spans="10:11" ht="18">
      <c r="J2" s="439" t="s">
        <v>136</v>
      </c>
      <c r="K2" s="439"/>
    </row>
    <row r="3" spans="10:11" ht="18">
      <c r="J3" s="439" t="s">
        <v>196</v>
      </c>
      <c r="K3" s="439"/>
    </row>
    <row r="4" spans="10:11" ht="18">
      <c r="J4" s="439" t="s">
        <v>404</v>
      </c>
      <c r="K4" s="439"/>
    </row>
    <row r="6" spans="1:11" ht="15.75" customHeight="1">
      <c r="A6" s="435" t="s">
        <v>622</v>
      </c>
      <c r="B6" s="435"/>
      <c r="C6" s="435"/>
      <c r="D6" s="435"/>
      <c r="E6" s="435"/>
      <c r="F6" s="435"/>
      <c r="G6" s="435"/>
      <c r="H6" s="435"/>
      <c r="I6" s="435"/>
      <c r="J6" s="435"/>
      <c r="K6" s="435"/>
    </row>
    <row r="8" spans="1:10" ht="15.75">
      <c r="A8" s="435" t="s">
        <v>670</v>
      </c>
      <c r="B8" s="435"/>
      <c r="C8" s="435"/>
      <c r="D8" s="435"/>
      <c r="E8" s="435"/>
      <c r="F8" s="435"/>
      <c r="G8" s="435"/>
      <c r="H8" s="435"/>
      <c r="I8" s="435"/>
      <c r="J8" s="435"/>
    </row>
    <row r="9" ht="12" thickBot="1">
      <c r="K9" t="s">
        <v>694</v>
      </c>
    </row>
    <row r="10" spans="1:11" s="409" customFormat="1" ht="16.5" customHeight="1" thickBot="1">
      <c r="A10" s="436" t="s">
        <v>199</v>
      </c>
      <c r="B10" s="436" t="s">
        <v>671</v>
      </c>
      <c r="C10" s="440" t="s">
        <v>623</v>
      </c>
      <c r="D10" s="441"/>
      <c r="E10" s="442"/>
      <c r="F10" s="440" t="s">
        <v>186</v>
      </c>
      <c r="G10" s="441"/>
      <c r="H10" s="442"/>
      <c r="I10" s="440" t="s">
        <v>624</v>
      </c>
      <c r="J10" s="441"/>
      <c r="K10" s="442"/>
    </row>
    <row r="11" spans="1:11" s="410" customFormat="1" ht="12" thickBot="1">
      <c r="A11" s="437"/>
      <c r="B11" s="437"/>
      <c r="C11" s="436" t="s">
        <v>283</v>
      </c>
      <c r="D11" s="440" t="s">
        <v>284</v>
      </c>
      <c r="E11" s="442"/>
      <c r="F11" s="436" t="s">
        <v>283</v>
      </c>
      <c r="G11" s="440" t="s">
        <v>284</v>
      </c>
      <c r="H11" s="442"/>
      <c r="I11" s="436" t="s">
        <v>283</v>
      </c>
      <c r="J11" s="440" t="s">
        <v>284</v>
      </c>
      <c r="K11" s="442"/>
    </row>
    <row r="12" spans="1:11" s="410" customFormat="1" ht="33.75" customHeight="1" thickBot="1">
      <c r="A12" s="438"/>
      <c r="B12" s="438"/>
      <c r="C12" s="438"/>
      <c r="D12" s="8" t="s">
        <v>407</v>
      </c>
      <c r="E12" s="3" t="s">
        <v>408</v>
      </c>
      <c r="F12" s="438"/>
      <c r="G12" s="8" t="s">
        <v>407</v>
      </c>
      <c r="H12" s="3" t="s">
        <v>408</v>
      </c>
      <c r="I12" s="438"/>
      <c r="J12" s="8" t="s">
        <v>407</v>
      </c>
      <c r="K12" s="3" t="s">
        <v>408</v>
      </c>
    </row>
    <row r="13" spans="1:11" s="410" customFormat="1" ht="12" thickBot="1">
      <c r="A13" s="411" t="s">
        <v>18</v>
      </c>
      <c r="B13" s="5" t="s">
        <v>19</v>
      </c>
      <c r="C13" s="5" t="s">
        <v>21</v>
      </c>
      <c r="D13" s="6" t="s">
        <v>22</v>
      </c>
      <c r="E13" s="5" t="s">
        <v>23</v>
      </c>
      <c r="F13" s="6">
        <v>7</v>
      </c>
      <c r="G13" s="5">
        <v>8</v>
      </c>
      <c r="H13" s="6">
        <v>9</v>
      </c>
      <c r="I13" s="5">
        <v>10</v>
      </c>
      <c r="J13" s="6">
        <v>11</v>
      </c>
      <c r="K13" s="5">
        <v>12</v>
      </c>
    </row>
    <row r="14" spans="1:11" s="410" customFormat="1" ht="11.25" hidden="1">
      <c r="A14" s="412" t="s">
        <v>670</v>
      </c>
      <c r="B14" s="32"/>
      <c r="C14" s="387">
        <f>C15+C83+C91+C104+C117+C127+C145+C157+C164</f>
        <v>34947424</v>
      </c>
      <c r="D14" s="387">
        <f aca="true" t="shared" si="0" ref="D14:K14">D15+D83+D91+D104+D117+D127+D145+D157+D164</f>
        <v>21139557</v>
      </c>
      <c r="E14" s="387">
        <f t="shared" si="0"/>
        <v>13807867</v>
      </c>
      <c r="F14" s="428">
        <f t="shared" si="0"/>
        <v>37697435.5</v>
      </c>
      <c r="G14" s="387">
        <f t="shared" si="0"/>
        <v>22719612</v>
      </c>
      <c r="H14" s="428">
        <f t="shared" si="0"/>
        <v>14977823.5</v>
      </c>
      <c r="I14" s="387">
        <f t="shared" si="0"/>
        <v>40181964.8345</v>
      </c>
      <c r="J14" s="387">
        <f t="shared" si="0"/>
        <v>24172633</v>
      </c>
      <c r="K14" s="431">
        <f t="shared" si="0"/>
        <v>16009331.8345</v>
      </c>
    </row>
    <row r="15" spans="1:11" s="413" customFormat="1" ht="45">
      <c r="A15" s="408" t="s">
        <v>337</v>
      </c>
      <c r="B15" s="384" t="s">
        <v>514</v>
      </c>
      <c r="C15" s="421">
        <v>7875674</v>
      </c>
      <c r="D15" s="421">
        <v>7743107</v>
      </c>
      <c r="E15" s="421">
        <v>132567</v>
      </c>
      <c r="F15" s="421">
        <v>8324587</v>
      </c>
      <c r="G15" s="421">
        <v>8184464</v>
      </c>
      <c r="H15" s="421">
        <v>140123</v>
      </c>
      <c r="I15" s="421">
        <v>8782439</v>
      </c>
      <c r="J15" s="430">
        <v>8634609</v>
      </c>
      <c r="K15" s="433">
        <v>147830</v>
      </c>
    </row>
    <row r="16" spans="1:11" s="410" customFormat="1" ht="35.25" customHeight="1">
      <c r="A16" s="414" t="s">
        <v>480</v>
      </c>
      <c r="B16" s="32"/>
      <c r="C16" s="387"/>
      <c r="D16" s="387"/>
      <c r="E16" s="387"/>
      <c r="F16" s="387"/>
      <c r="G16" s="387"/>
      <c r="H16" s="387"/>
      <c r="I16" s="387"/>
      <c r="J16" s="432"/>
      <c r="K16" s="387"/>
    </row>
    <row r="17" spans="1:11" s="410" customFormat="1" ht="33.75">
      <c r="A17" s="415" t="s">
        <v>681</v>
      </c>
      <c r="B17" s="32"/>
      <c r="C17" s="387">
        <v>7028060</v>
      </c>
      <c r="D17" s="387">
        <v>6895493</v>
      </c>
      <c r="E17" s="387">
        <v>132567</v>
      </c>
      <c r="F17" s="387">
        <v>7428660</v>
      </c>
      <c r="G17" s="387">
        <v>7288537</v>
      </c>
      <c r="H17" s="387">
        <v>140123</v>
      </c>
      <c r="I17" s="387">
        <v>7837237</v>
      </c>
      <c r="J17" s="387">
        <v>7689407</v>
      </c>
      <c r="K17" s="387">
        <v>147830</v>
      </c>
    </row>
    <row r="18" spans="1:11" s="410" customFormat="1" ht="11.25">
      <c r="A18" s="125" t="s">
        <v>646</v>
      </c>
      <c r="B18" s="59"/>
      <c r="C18" s="381"/>
      <c r="D18" s="381"/>
      <c r="E18" s="381"/>
      <c r="F18" s="381"/>
      <c r="G18" s="381"/>
      <c r="H18" s="381"/>
      <c r="I18" s="381"/>
      <c r="J18" s="381"/>
      <c r="K18" s="381"/>
    </row>
    <row r="19" spans="1:11" s="410" customFormat="1" ht="11.25">
      <c r="A19" s="139" t="s">
        <v>576</v>
      </c>
      <c r="B19" s="59"/>
      <c r="C19" s="381"/>
      <c r="D19" s="381"/>
      <c r="E19" s="381"/>
      <c r="F19" s="381"/>
      <c r="G19" s="381"/>
      <c r="H19" s="381"/>
      <c r="I19" s="381"/>
      <c r="J19" s="381"/>
      <c r="K19" s="381"/>
    </row>
    <row r="20" spans="1:11" s="410" customFormat="1" ht="11.25">
      <c r="A20" s="138" t="s">
        <v>307</v>
      </c>
      <c r="B20" s="59"/>
      <c r="C20" s="381">
        <v>115</v>
      </c>
      <c r="D20" s="381">
        <v>115</v>
      </c>
      <c r="E20" s="381"/>
      <c r="F20" s="381">
        <v>115</v>
      </c>
      <c r="G20" s="381">
        <v>115</v>
      </c>
      <c r="H20" s="381"/>
      <c r="I20" s="381">
        <v>115</v>
      </c>
      <c r="J20" s="381">
        <v>115</v>
      </c>
      <c r="K20" s="381"/>
    </row>
    <row r="21" spans="1:11" s="410" customFormat="1" ht="22.5" hidden="1">
      <c r="A21" s="137" t="s">
        <v>682</v>
      </c>
      <c r="B21" s="59"/>
      <c r="C21" s="381">
        <v>10631.86</v>
      </c>
      <c r="D21" s="381">
        <v>10631.86</v>
      </c>
      <c r="E21" s="381"/>
      <c r="F21" s="381">
        <v>10631.86</v>
      </c>
      <c r="G21" s="381">
        <v>10631.86</v>
      </c>
      <c r="H21" s="381"/>
      <c r="I21" s="381">
        <v>10631.86</v>
      </c>
      <c r="J21" s="381">
        <v>10631.86</v>
      </c>
      <c r="K21" s="381"/>
    </row>
    <row r="22" spans="1:11" s="410" customFormat="1" ht="11.25">
      <c r="A22" s="139" t="s">
        <v>649</v>
      </c>
      <c r="B22" s="59"/>
      <c r="D22" s="381"/>
      <c r="E22" s="381"/>
      <c r="F22" s="381"/>
      <c r="G22" s="381"/>
      <c r="H22" s="381"/>
      <c r="I22" s="381"/>
      <c r="J22" s="381"/>
      <c r="K22" s="381"/>
    </row>
    <row r="23" spans="1:11" s="410" customFormat="1" ht="22.5">
      <c r="A23" s="138" t="s">
        <v>360</v>
      </c>
      <c r="B23" s="59"/>
      <c r="C23" s="434" t="s">
        <v>698</v>
      </c>
      <c r="D23" s="59" t="s">
        <v>699</v>
      </c>
      <c r="E23" s="381"/>
      <c r="F23" s="59" t="s">
        <v>700</v>
      </c>
      <c r="G23" s="59" t="s">
        <v>700</v>
      </c>
      <c r="H23" s="59"/>
      <c r="I23" s="59" t="s">
        <v>700</v>
      </c>
      <c r="J23" s="59" t="s">
        <v>700</v>
      </c>
      <c r="K23" s="381"/>
    </row>
    <row r="24" spans="1:11" s="410" customFormat="1" ht="22.5">
      <c r="A24" s="138" t="s">
        <v>361</v>
      </c>
      <c r="B24" s="59"/>
      <c r="C24" s="381">
        <v>8</v>
      </c>
      <c r="D24" s="381">
        <v>8</v>
      </c>
      <c r="E24" s="381"/>
      <c r="F24" s="381">
        <v>8</v>
      </c>
      <c r="G24" s="381">
        <v>8</v>
      </c>
      <c r="H24" s="381"/>
      <c r="I24" s="381">
        <v>8</v>
      </c>
      <c r="J24" s="381">
        <v>8</v>
      </c>
      <c r="K24" s="381"/>
    </row>
    <row r="25" spans="1:11" s="410" customFormat="1" ht="11.25">
      <c r="A25" s="138" t="s">
        <v>362</v>
      </c>
      <c r="B25" s="59"/>
      <c r="C25" s="381">
        <v>2200</v>
      </c>
      <c r="D25" s="381">
        <v>2200</v>
      </c>
      <c r="E25" s="381"/>
      <c r="F25" s="381">
        <v>2000</v>
      </c>
      <c r="G25" s="381">
        <v>2000</v>
      </c>
      <c r="H25" s="381"/>
      <c r="I25" s="381">
        <v>2000</v>
      </c>
      <c r="J25" s="381">
        <v>2000</v>
      </c>
      <c r="K25" s="381"/>
    </row>
    <row r="26" spans="1:11" s="410" customFormat="1" ht="22.5">
      <c r="A26" s="138" t="s">
        <v>363</v>
      </c>
      <c r="B26" s="59"/>
      <c r="C26" s="59" t="s">
        <v>701</v>
      </c>
      <c r="D26" s="59" t="s">
        <v>701</v>
      </c>
      <c r="E26" s="59"/>
      <c r="F26" s="59" t="s">
        <v>701</v>
      </c>
      <c r="G26" s="59" t="s">
        <v>701</v>
      </c>
      <c r="H26" s="59"/>
      <c r="I26" s="59" t="s">
        <v>701</v>
      </c>
      <c r="J26" s="59" t="s">
        <v>701</v>
      </c>
      <c r="K26" s="381"/>
    </row>
    <row r="27" spans="1:11" s="410" customFormat="1" ht="11.25">
      <c r="A27" s="138" t="s">
        <v>364</v>
      </c>
      <c r="B27" s="59"/>
      <c r="C27" s="59" t="s">
        <v>703</v>
      </c>
      <c r="D27" s="59" t="s">
        <v>703</v>
      </c>
      <c r="E27" s="59"/>
      <c r="F27" s="59" t="s">
        <v>702</v>
      </c>
      <c r="G27" s="59" t="s">
        <v>702</v>
      </c>
      <c r="H27" s="59"/>
      <c r="I27" s="59" t="s">
        <v>702</v>
      </c>
      <c r="J27" s="59" t="s">
        <v>702</v>
      </c>
      <c r="K27" s="381"/>
    </row>
    <row r="28" spans="1:11" s="410" customFormat="1" ht="11.25">
      <c r="A28" s="138" t="s">
        <v>365</v>
      </c>
      <c r="B28" s="59"/>
      <c r="C28" s="381">
        <v>3000</v>
      </c>
      <c r="D28" s="381">
        <v>3000</v>
      </c>
      <c r="E28" s="381"/>
      <c r="F28" s="381">
        <v>3000</v>
      </c>
      <c r="G28" s="381">
        <v>3000</v>
      </c>
      <c r="H28" s="381"/>
      <c r="I28" s="381">
        <v>3000</v>
      </c>
      <c r="J28" s="381">
        <v>3000</v>
      </c>
      <c r="K28" s="381"/>
    </row>
    <row r="29" spans="1:11" s="410" customFormat="1" ht="11.25">
      <c r="A29" s="138" t="s">
        <v>366</v>
      </c>
      <c r="B29" s="59"/>
      <c r="C29" s="381">
        <v>8200</v>
      </c>
      <c r="D29" s="381">
        <v>8200</v>
      </c>
      <c r="E29" s="381" t="s">
        <v>27</v>
      </c>
      <c r="F29" s="381">
        <v>8200</v>
      </c>
      <c r="G29" s="381">
        <v>8200</v>
      </c>
      <c r="H29" s="381" t="s">
        <v>27</v>
      </c>
      <c r="I29" s="381">
        <v>8200</v>
      </c>
      <c r="J29" s="381">
        <v>8200</v>
      </c>
      <c r="K29" s="381"/>
    </row>
    <row r="30" spans="1:11" s="410" customFormat="1" ht="11.25">
      <c r="A30" s="138" t="s">
        <v>367</v>
      </c>
      <c r="B30" s="59"/>
      <c r="C30" s="381">
        <v>150</v>
      </c>
      <c r="D30" s="381">
        <v>150</v>
      </c>
      <c r="E30" s="381"/>
      <c r="F30" s="381">
        <v>150</v>
      </c>
      <c r="G30" s="381">
        <v>150</v>
      </c>
      <c r="H30" s="381"/>
      <c r="I30" s="381">
        <v>150</v>
      </c>
      <c r="J30" s="381">
        <v>150</v>
      </c>
      <c r="K30" s="381"/>
    </row>
    <row r="31" spans="1:11" s="410" customFormat="1" ht="22.5" hidden="1">
      <c r="A31" s="138" t="s">
        <v>684</v>
      </c>
      <c r="B31" s="59"/>
      <c r="C31" s="381">
        <v>99142</v>
      </c>
      <c r="D31" s="381">
        <v>99142</v>
      </c>
      <c r="E31" s="381"/>
      <c r="F31" s="381">
        <v>99200</v>
      </c>
      <c r="G31" s="381">
        <v>99200</v>
      </c>
      <c r="H31" s="381"/>
      <c r="I31" s="381">
        <v>99300</v>
      </c>
      <c r="J31" s="381">
        <v>99300</v>
      </c>
      <c r="K31" s="381"/>
    </row>
    <row r="32" spans="1:11" s="410" customFormat="1" ht="24.75" customHeight="1">
      <c r="A32" s="138" t="s">
        <v>368</v>
      </c>
      <c r="B32" s="59"/>
      <c r="C32" s="381">
        <v>165</v>
      </c>
      <c r="D32" s="381">
        <v>165</v>
      </c>
      <c r="E32" s="381"/>
      <c r="F32" s="381">
        <v>150</v>
      </c>
      <c r="G32" s="381">
        <v>150</v>
      </c>
      <c r="H32" s="381"/>
      <c r="I32" s="381">
        <v>150</v>
      </c>
      <c r="J32" s="381">
        <v>150</v>
      </c>
      <c r="K32" s="381"/>
    </row>
    <row r="33" spans="1:11" s="410" customFormat="1" ht="11.25" hidden="1">
      <c r="A33" s="138"/>
      <c r="B33" s="59"/>
      <c r="C33" s="381"/>
      <c r="D33" s="381"/>
      <c r="E33" s="381"/>
      <c r="F33" s="381"/>
      <c r="G33" s="381"/>
      <c r="H33" s="381"/>
      <c r="I33" s="381"/>
      <c r="J33" s="381"/>
      <c r="K33" s="381"/>
    </row>
    <row r="34" spans="1:11" s="410" customFormat="1" ht="11.25">
      <c r="A34" s="136" t="s">
        <v>188</v>
      </c>
      <c r="B34" s="59"/>
      <c r="C34" s="381"/>
      <c r="D34" s="381"/>
      <c r="E34" s="381"/>
      <c r="F34" s="381"/>
      <c r="G34" s="381"/>
      <c r="H34" s="381"/>
      <c r="I34" s="381"/>
      <c r="J34" s="381"/>
      <c r="K34" s="381"/>
    </row>
    <row r="35" spans="1:11" s="410" customFormat="1" ht="22.5" hidden="1">
      <c r="A35" s="141" t="s">
        <v>685</v>
      </c>
      <c r="B35" s="59"/>
      <c r="C35" s="381">
        <v>87</v>
      </c>
      <c r="D35" s="381">
        <v>87</v>
      </c>
      <c r="E35" s="381"/>
      <c r="F35" s="381">
        <v>89</v>
      </c>
      <c r="G35" s="381">
        <v>89</v>
      </c>
      <c r="H35" s="381"/>
      <c r="I35" s="381">
        <v>92</v>
      </c>
      <c r="J35" s="381">
        <v>92</v>
      </c>
      <c r="K35" s="381"/>
    </row>
    <row r="36" spans="1:11" s="410" customFormat="1" ht="11.25">
      <c r="A36" s="141" t="s">
        <v>686</v>
      </c>
      <c r="B36" s="59"/>
      <c r="C36" s="381">
        <v>75</v>
      </c>
      <c r="D36" s="381">
        <v>75</v>
      </c>
      <c r="E36" s="381"/>
      <c r="F36" s="381">
        <v>70</v>
      </c>
      <c r="G36" s="381">
        <v>70</v>
      </c>
      <c r="H36" s="381"/>
      <c r="I36" s="381">
        <v>70</v>
      </c>
      <c r="J36" s="381">
        <v>70</v>
      </c>
      <c r="K36" s="381"/>
    </row>
    <row r="37" spans="1:11" s="410" customFormat="1" ht="11.25">
      <c r="A37" s="140" t="s">
        <v>667</v>
      </c>
      <c r="B37" s="59"/>
      <c r="C37" s="381"/>
      <c r="D37" s="381"/>
      <c r="E37" s="381"/>
      <c r="F37" s="381"/>
      <c r="G37" s="381"/>
      <c r="H37" s="381"/>
      <c r="I37" s="381"/>
      <c r="J37" s="381"/>
      <c r="K37" s="381"/>
    </row>
    <row r="38" spans="1:11" s="410" customFormat="1" ht="22.5">
      <c r="A38" s="414" t="s">
        <v>104</v>
      </c>
      <c r="B38" s="32"/>
      <c r="C38" s="388">
        <v>100</v>
      </c>
      <c r="D38" s="388">
        <v>100</v>
      </c>
      <c r="E38" s="388"/>
      <c r="F38" s="388">
        <v>100</v>
      </c>
      <c r="G38" s="388">
        <v>100</v>
      </c>
      <c r="H38" s="388"/>
      <c r="I38" s="388">
        <v>100</v>
      </c>
      <c r="J38" s="388">
        <v>100</v>
      </c>
      <c r="K38" s="388"/>
    </row>
    <row r="39" spans="1:11" s="410" customFormat="1" ht="22.5">
      <c r="A39" s="415" t="s">
        <v>687</v>
      </c>
      <c r="B39" s="386"/>
      <c r="C39" s="387">
        <v>285376</v>
      </c>
      <c r="D39" s="387">
        <v>285376</v>
      </c>
      <c r="E39" s="387"/>
      <c r="F39" s="387">
        <v>301642</v>
      </c>
      <c r="G39" s="387">
        <v>301642</v>
      </c>
      <c r="H39" s="387" t="s">
        <v>27</v>
      </c>
      <c r="I39" s="387">
        <v>318232</v>
      </c>
      <c r="J39" s="387">
        <v>318232</v>
      </c>
      <c r="K39" s="387"/>
    </row>
    <row r="40" spans="1:11" s="410" customFormat="1" ht="11.25">
      <c r="A40" s="125" t="s">
        <v>646</v>
      </c>
      <c r="B40" s="32"/>
      <c r="C40" s="218"/>
      <c r="D40" s="218"/>
      <c r="E40" s="218"/>
      <c r="F40" s="218"/>
      <c r="G40" s="218"/>
      <c r="H40" s="218"/>
      <c r="I40" s="218"/>
      <c r="J40" s="218"/>
      <c r="K40" s="218"/>
    </row>
    <row r="41" spans="1:11" s="410" customFormat="1" ht="11.25">
      <c r="A41" s="139" t="s">
        <v>576</v>
      </c>
      <c r="B41" s="32"/>
      <c r="C41" s="218"/>
      <c r="D41" s="218"/>
      <c r="E41" s="218"/>
      <c r="F41" s="218"/>
      <c r="G41" s="218"/>
      <c r="H41" s="218"/>
      <c r="I41" s="218"/>
      <c r="J41" s="218"/>
      <c r="K41" s="218"/>
    </row>
    <row r="42" spans="1:11" s="410" customFormat="1" ht="11.25">
      <c r="A42" s="137" t="s">
        <v>307</v>
      </c>
      <c r="B42" s="32"/>
      <c r="C42" s="388">
        <v>9</v>
      </c>
      <c r="D42" s="388">
        <v>9</v>
      </c>
      <c r="E42" s="388"/>
      <c r="F42" s="388">
        <v>9</v>
      </c>
      <c r="G42" s="388">
        <v>9</v>
      </c>
      <c r="H42" s="388"/>
      <c r="I42" s="388">
        <v>9</v>
      </c>
      <c r="J42" s="388">
        <v>9</v>
      </c>
      <c r="K42" s="388"/>
    </row>
    <row r="43" spans="1:11" s="410" customFormat="1" ht="11.25">
      <c r="A43" s="139" t="s">
        <v>649</v>
      </c>
      <c r="B43" s="32"/>
      <c r="C43" s="388"/>
      <c r="D43" s="388"/>
      <c r="E43" s="388"/>
      <c r="F43" s="388"/>
      <c r="G43" s="388"/>
      <c r="H43" s="388"/>
      <c r="I43" s="388"/>
      <c r="J43" s="388"/>
      <c r="K43" s="218"/>
    </row>
    <row r="44" spans="1:11" s="410" customFormat="1" ht="11.25">
      <c r="A44" s="138" t="s">
        <v>369</v>
      </c>
      <c r="B44" s="32"/>
      <c r="C44" s="388">
        <v>15</v>
      </c>
      <c r="D44" s="388">
        <v>15</v>
      </c>
      <c r="E44" s="388"/>
      <c r="F44" s="388">
        <v>15</v>
      </c>
      <c r="G44" s="388">
        <v>15</v>
      </c>
      <c r="H44" s="388"/>
      <c r="I44" s="388">
        <v>15</v>
      </c>
      <c r="J44" s="388">
        <v>15</v>
      </c>
      <c r="K44" s="218"/>
    </row>
    <row r="45" spans="1:11" s="410" customFormat="1" ht="33.75">
      <c r="A45" s="138" t="s">
        <v>370</v>
      </c>
      <c r="B45" s="32"/>
      <c r="C45" s="388">
        <v>300</v>
      </c>
      <c r="D45" s="388">
        <v>300</v>
      </c>
      <c r="E45" s="388"/>
      <c r="F45" s="388">
        <v>310</v>
      </c>
      <c r="G45" s="388">
        <v>310</v>
      </c>
      <c r="H45" s="388"/>
      <c r="I45" s="388">
        <v>310</v>
      </c>
      <c r="J45" s="388">
        <v>310</v>
      </c>
      <c r="K45" s="218"/>
    </row>
    <row r="46" spans="1:11" s="410" customFormat="1" ht="11.25">
      <c r="A46" s="136" t="s">
        <v>188</v>
      </c>
      <c r="B46" s="32"/>
      <c r="C46" s="218"/>
      <c r="D46" s="218"/>
      <c r="E46" s="218"/>
      <c r="F46" s="218"/>
      <c r="G46" s="218"/>
      <c r="H46" s="218"/>
      <c r="I46" s="218"/>
      <c r="J46" s="218"/>
      <c r="K46" s="218"/>
    </row>
    <row r="47" spans="1:11" s="410" customFormat="1" ht="33.75">
      <c r="A47" s="135" t="s">
        <v>342</v>
      </c>
      <c r="B47" s="32"/>
      <c r="C47" s="388">
        <v>100</v>
      </c>
      <c r="D47" s="388">
        <v>100</v>
      </c>
      <c r="E47" s="388"/>
      <c r="F47" s="388">
        <v>100</v>
      </c>
      <c r="G47" s="388">
        <v>100</v>
      </c>
      <c r="H47" s="388"/>
      <c r="I47" s="388">
        <v>100</v>
      </c>
      <c r="J47" s="388">
        <v>100</v>
      </c>
      <c r="K47" s="218"/>
    </row>
    <row r="48" spans="1:11" s="410" customFormat="1" ht="45" customHeight="1">
      <c r="A48" s="415" t="s">
        <v>688</v>
      </c>
      <c r="B48" s="386"/>
      <c r="C48" s="387">
        <v>292773</v>
      </c>
      <c r="D48" s="387">
        <v>292773</v>
      </c>
      <c r="E48" s="387"/>
      <c r="F48" s="387">
        <v>309461</v>
      </c>
      <c r="G48" s="387">
        <v>309461</v>
      </c>
      <c r="H48" s="387"/>
      <c r="I48" s="387">
        <v>326481</v>
      </c>
      <c r="J48" s="387">
        <v>326481</v>
      </c>
      <c r="K48" s="387"/>
    </row>
    <row r="49" spans="1:11" s="410" customFormat="1" ht="11.25">
      <c r="A49" s="125" t="s">
        <v>646</v>
      </c>
      <c r="B49" s="32"/>
      <c r="C49" s="218"/>
      <c r="D49" s="218"/>
      <c r="E49" s="218"/>
      <c r="F49" s="218"/>
      <c r="G49" s="218"/>
      <c r="H49" s="218"/>
      <c r="I49" s="218"/>
      <c r="J49" s="218"/>
      <c r="K49" s="218"/>
    </row>
    <row r="50" spans="1:11" s="410" customFormat="1" ht="11.25">
      <c r="A50" s="139" t="s">
        <v>576</v>
      </c>
      <c r="B50" s="32"/>
      <c r="C50" s="218"/>
      <c r="D50" s="218"/>
      <c r="E50" s="218"/>
      <c r="F50" s="218"/>
      <c r="G50" s="218"/>
      <c r="H50" s="218"/>
      <c r="I50" s="218"/>
      <c r="J50" s="218"/>
      <c r="K50" s="218"/>
    </row>
    <row r="51" spans="1:11" s="410" customFormat="1" ht="11.25">
      <c r="A51" s="137" t="s">
        <v>371</v>
      </c>
      <c r="B51" s="32"/>
      <c r="C51" s="388">
        <v>9</v>
      </c>
      <c r="D51" s="388">
        <v>9</v>
      </c>
      <c r="E51" s="388"/>
      <c r="F51" s="388">
        <v>9</v>
      </c>
      <c r="G51" s="388">
        <v>9</v>
      </c>
      <c r="H51" s="388"/>
      <c r="I51" s="388">
        <v>9</v>
      </c>
      <c r="J51" s="388">
        <v>9</v>
      </c>
      <c r="K51" s="218"/>
    </row>
    <row r="52" spans="1:11" s="410" customFormat="1" ht="11.25">
      <c r="A52" s="139" t="s">
        <v>649</v>
      </c>
      <c r="B52" s="32"/>
      <c r="C52" s="388"/>
      <c r="D52" s="388"/>
      <c r="E52" s="388"/>
      <c r="F52" s="388"/>
      <c r="G52" s="388"/>
      <c r="H52" s="388"/>
      <c r="I52" s="388"/>
      <c r="J52" s="388"/>
      <c r="K52" s="218"/>
    </row>
    <row r="53" spans="1:11" s="410" customFormat="1" ht="22.5">
      <c r="A53" s="135" t="s">
        <v>372</v>
      </c>
      <c r="B53" s="32"/>
      <c r="C53" s="388">
        <v>35500</v>
      </c>
      <c r="D53" s="388">
        <v>35500</v>
      </c>
      <c r="E53" s="388"/>
      <c r="F53" s="388">
        <v>35450</v>
      </c>
      <c r="G53" s="388">
        <v>35450</v>
      </c>
      <c r="H53" s="388"/>
      <c r="I53" s="388">
        <v>35450</v>
      </c>
      <c r="J53" s="388">
        <v>35450</v>
      </c>
      <c r="K53" s="218"/>
    </row>
    <row r="54" spans="1:11" s="410" customFormat="1" ht="22.5">
      <c r="A54" s="135" t="s">
        <v>373</v>
      </c>
      <c r="B54" s="32"/>
      <c r="C54" s="388">
        <v>1800</v>
      </c>
      <c r="D54" s="388">
        <v>1800</v>
      </c>
      <c r="E54" s="388"/>
      <c r="F54" s="388">
        <v>1800</v>
      </c>
      <c r="G54" s="388">
        <v>1800</v>
      </c>
      <c r="H54" s="388"/>
      <c r="I54" s="388">
        <v>1800</v>
      </c>
      <c r="J54" s="388">
        <v>1800</v>
      </c>
      <c r="K54" s="218"/>
    </row>
    <row r="55" spans="1:11" s="410" customFormat="1" ht="11.25">
      <c r="A55" s="136" t="s">
        <v>188</v>
      </c>
      <c r="B55" s="32"/>
      <c r="C55" s="388"/>
      <c r="D55" s="388"/>
      <c r="E55" s="388"/>
      <c r="F55" s="388"/>
      <c r="G55" s="388"/>
      <c r="H55" s="388"/>
      <c r="I55" s="388"/>
      <c r="J55" s="388"/>
      <c r="K55" s="218"/>
    </row>
    <row r="56" spans="1:11" s="410" customFormat="1" ht="22.5" hidden="1">
      <c r="A56" s="135" t="s">
        <v>679</v>
      </c>
      <c r="B56" s="32"/>
      <c r="C56" s="388">
        <v>1100</v>
      </c>
      <c r="D56" s="388">
        <v>1100</v>
      </c>
      <c r="E56" s="388"/>
      <c r="F56" s="388">
        <v>1130</v>
      </c>
      <c r="G56" s="388">
        <v>1130</v>
      </c>
      <c r="H56" s="388"/>
      <c r="I56" s="388">
        <v>1156</v>
      </c>
      <c r="J56" s="388">
        <v>1156</v>
      </c>
      <c r="K56" s="218"/>
    </row>
    <row r="57" spans="1:11" s="410" customFormat="1" ht="22.5">
      <c r="A57" s="135" t="s">
        <v>380</v>
      </c>
      <c r="B57" s="32"/>
      <c r="C57" s="388">
        <v>100</v>
      </c>
      <c r="D57" s="388">
        <v>100</v>
      </c>
      <c r="E57" s="388"/>
      <c r="F57" s="388">
        <v>100</v>
      </c>
      <c r="G57" s="388">
        <v>100</v>
      </c>
      <c r="H57" s="388"/>
      <c r="I57" s="388">
        <v>100</v>
      </c>
      <c r="J57" s="388">
        <v>100</v>
      </c>
      <c r="K57" s="218"/>
    </row>
    <row r="58" spans="1:11" s="410" customFormat="1" ht="11.25">
      <c r="A58" s="140" t="s">
        <v>667</v>
      </c>
      <c r="B58" s="32"/>
      <c r="C58" s="388"/>
      <c r="D58" s="388"/>
      <c r="E58" s="388"/>
      <c r="F58" s="388"/>
      <c r="G58" s="388"/>
      <c r="H58" s="388"/>
      <c r="I58" s="388"/>
      <c r="J58" s="388"/>
      <c r="K58" s="218"/>
    </row>
    <row r="59" spans="1:11" s="410" customFormat="1" ht="11.25">
      <c r="A59" s="130" t="s">
        <v>680</v>
      </c>
      <c r="B59" s="32"/>
      <c r="C59" s="388">
        <v>3</v>
      </c>
      <c r="D59" s="388">
        <v>3</v>
      </c>
      <c r="E59" s="388"/>
      <c r="F59" s="388">
        <v>5</v>
      </c>
      <c r="G59" s="388">
        <v>5</v>
      </c>
      <c r="H59" s="388"/>
      <c r="I59" s="388">
        <v>6</v>
      </c>
      <c r="J59" s="388">
        <v>6</v>
      </c>
      <c r="K59" s="218"/>
    </row>
    <row r="60" spans="1:11" s="410" customFormat="1" ht="11.25">
      <c r="A60" s="141" t="s">
        <v>578</v>
      </c>
      <c r="B60" s="32"/>
      <c r="C60" s="388">
        <v>0</v>
      </c>
      <c r="D60" s="388">
        <v>0</v>
      </c>
      <c r="E60" s="388"/>
      <c r="F60" s="388">
        <v>0</v>
      </c>
      <c r="G60" s="388">
        <v>0</v>
      </c>
      <c r="H60" s="388"/>
      <c r="I60" s="388">
        <v>0</v>
      </c>
      <c r="J60" s="388">
        <v>0</v>
      </c>
      <c r="K60" s="218"/>
    </row>
    <row r="61" spans="1:11" s="410" customFormat="1" ht="24" customHeight="1">
      <c r="A61" s="415" t="s">
        <v>689</v>
      </c>
      <c r="B61" s="32"/>
      <c r="C61" s="387">
        <v>133864</v>
      </c>
      <c r="D61" s="387">
        <v>133864</v>
      </c>
      <c r="E61" s="387"/>
      <c r="F61" s="387">
        <v>141494</v>
      </c>
      <c r="G61" s="387">
        <v>141494</v>
      </c>
      <c r="H61" s="387"/>
      <c r="I61" s="387">
        <v>149276</v>
      </c>
      <c r="J61" s="387">
        <v>149276</v>
      </c>
      <c r="K61" s="387"/>
    </row>
    <row r="62" spans="1:11" s="410" customFormat="1" ht="11.25">
      <c r="A62" s="125" t="s">
        <v>646</v>
      </c>
      <c r="B62" s="32"/>
      <c r="C62" s="218"/>
      <c r="D62" s="218"/>
      <c r="E62" s="218"/>
      <c r="F62" s="218"/>
      <c r="G62" s="218"/>
      <c r="H62" s="218"/>
      <c r="I62" s="218"/>
      <c r="J62" s="218"/>
      <c r="K62" s="218"/>
    </row>
    <row r="63" spans="1:11" s="410" customFormat="1" ht="11.25">
      <c r="A63" s="139" t="s">
        <v>576</v>
      </c>
      <c r="B63" s="32"/>
      <c r="C63" s="218"/>
      <c r="D63" s="218"/>
      <c r="E63" s="218"/>
      <c r="F63" s="218"/>
      <c r="G63" s="218"/>
      <c r="H63" s="218"/>
      <c r="I63" s="218"/>
      <c r="J63" s="218"/>
      <c r="K63" s="218"/>
    </row>
    <row r="64" spans="1:11" s="410" customFormat="1" ht="11.25">
      <c r="A64" s="137" t="s">
        <v>307</v>
      </c>
      <c r="B64" s="32"/>
      <c r="C64" s="388">
        <v>4</v>
      </c>
      <c r="D64" s="388">
        <v>4</v>
      </c>
      <c r="E64" s="388"/>
      <c r="F64" s="388">
        <v>4</v>
      </c>
      <c r="G64" s="388">
        <v>4</v>
      </c>
      <c r="H64" s="388"/>
      <c r="I64" s="388">
        <v>4</v>
      </c>
      <c r="J64" s="388">
        <v>4</v>
      </c>
      <c r="K64" s="218"/>
    </row>
    <row r="65" spans="1:11" s="410" customFormat="1" ht="11.25">
      <c r="A65" s="139" t="s">
        <v>649</v>
      </c>
      <c r="B65" s="32"/>
      <c r="C65" s="388"/>
      <c r="D65" s="388"/>
      <c r="E65" s="388"/>
      <c r="F65" s="388"/>
      <c r="G65" s="388"/>
      <c r="H65" s="388"/>
      <c r="I65" s="388"/>
      <c r="J65" s="388"/>
      <c r="K65" s="218"/>
    </row>
    <row r="66" spans="1:11" s="410" customFormat="1" ht="11.25">
      <c r="A66" s="138" t="s">
        <v>374</v>
      </c>
      <c r="B66" s="32"/>
      <c r="C66" s="388">
        <v>4000</v>
      </c>
      <c r="D66" s="388">
        <v>4000</v>
      </c>
      <c r="E66" s="388"/>
      <c r="F66" s="388">
        <v>4265</v>
      </c>
      <c r="G66" s="388">
        <v>4265</v>
      </c>
      <c r="H66" s="388"/>
      <c r="I66" s="388">
        <v>4317</v>
      </c>
      <c r="J66" s="388">
        <v>4317</v>
      </c>
      <c r="K66" s="218"/>
    </row>
    <row r="67" spans="1:11" s="410" customFormat="1" ht="11.25">
      <c r="A67" s="135" t="s">
        <v>375</v>
      </c>
      <c r="B67" s="32"/>
      <c r="C67" s="388">
        <v>1500</v>
      </c>
      <c r="D67" s="388">
        <v>1500</v>
      </c>
      <c r="E67" s="388"/>
      <c r="F67" s="388">
        <v>1300</v>
      </c>
      <c r="G67" s="388">
        <v>1300</v>
      </c>
      <c r="H67" s="388"/>
      <c r="I67" s="388">
        <v>1300</v>
      </c>
      <c r="J67" s="388">
        <v>1300</v>
      </c>
      <c r="K67" s="218"/>
    </row>
    <row r="68" spans="1:11" s="410" customFormat="1" ht="11.25">
      <c r="A68" s="140" t="s">
        <v>667</v>
      </c>
      <c r="B68" s="32"/>
      <c r="C68" s="388"/>
      <c r="D68" s="388"/>
      <c r="E68" s="388"/>
      <c r="F68" s="388"/>
      <c r="G68" s="388"/>
      <c r="H68" s="388"/>
      <c r="I68" s="388"/>
      <c r="J68" s="388"/>
      <c r="K68" s="218"/>
    </row>
    <row r="69" spans="1:11" s="410" customFormat="1" ht="11.25">
      <c r="A69" s="130" t="s">
        <v>704</v>
      </c>
      <c r="B69" s="32"/>
      <c r="C69" s="388">
        <v>80</v>
      </c>
      <c r="D69" s="388">
        <v>80</v>
      </c>
      <c r="E69" s="388"/>
      <c r="F69" s="388">
        <v>85</v>
      </c>
      <c r="G69" s="388">
        <v>85</v>
      </c>
      <c r="H69" s="388"/>
      <c r="I69" s="388">
        <v>85</v>
      </c>
      <c r="J69" s="388">
        <v>85</v>
      </c>
      <c r="K69" s="218"/>
    </row>
    <row r="70" spans="1:11" s="410" customFormat="1" ht="11.25">
      <c r="A70" s="141" t="s">
        <v>705</v>
      </c>
      <c r="B70" s="32"/>
      <c r="C70" s="388">
        <v>20</v>
      </c>
      <c r="D70" s="388">
        <v>20</v>
      </c>
      <c r="E70" s="388"/>
      <c r="F70" s="388">
        <v>15</v>
      </c>
      <c r="G70" s="388">
        <v>15</v>
      </c>
      <c r="H70" s="388"/>
      <c r="I70" s="388">
        <v>15</v>
      </c>
      <c r="J70" s="388">
        <v>15</v>
      </c>
      <c r="K70" s="218"/>
    </row>
    <row r="71" spans="1:11" s="410" customFormat="1" ht="45">
      <c r="A71" s="415" t="s">
        <v>481</v>
      </c>
      <c r="B71" s="32"/>
      <c r="C71" s="387">
        <v>135601</v>
      </c>
      <c r="D71" s="387">
        <v>135601</v>
      </c>
      <c r="E71" s="387"/>
      <c r="F71" s="387">
        <v>143330</v>
      </c>
      <c r="G71" s="387">
        <v>143330</v>
      </c>
      <c r="H71" s="387"/>
      <c r="I71" s="387">
        <v>151213</v>
      </c>
      <c r="J71" s="387">
        <v>151213</v>
      </c>
      <c r="K71" s="387"/>
    </row>
    <row r="72" spans="1:11" s="410" customFormat="1" ht="11.25">
      <c r="A72" s="125" t="s">
        <v>646</v>
      </c>
      <c r="B72" s="32"/>
      <c r="C72" s="218"/>
      <c r="D72" s="218"/>
      <c r="E72" s="218"/>
      <c r="F72" s="218"/>
      <c r="G72" s="218"/>
      <c r="H72" s="218"/>
      <c r="I72" s="218"/>
      <c r="J72" s="218"/>
      <c r="K72" s="218"/>
    </row>
    <row r="73" spans="1:11" s="410" customFormat="1" ht="11.25">
      <c r="A73" s="139" t="s">
        <v>576</v>
      </c>
      <c r="B73" s="32"/>
      <c r="C73" s="218"/>
      <c r="D73" s="218"/>
      <c r="E73" s="218"/>
      <c r="F73" s="218"/>
      <c r="G73" s="218"/>
      <c r="H73" s="218"/>
      <c r="I73" s="218"/>
      <c r="J73" s="218"/>
      <c r="K73" s="218"/>
    </row>
    <row r="74" spans="1:11" s="410" customFormat="1" ht="11.25">
      <c r="A74" s="137" t="s">
        <v>307</v>
      </c>
      <c r="B74" s="32"/>
      <c r="C74" s="388">
        <v>4</v>
      </c>
      <c r="D74" s="388">
        <v>4</v>
      </c>
      <c r="E74" s="388"/>
      <c r="F74" s="388">
        <v>4</v>
      </c>
      <c r="G74" s="388">
        <v>4</v>
      </c>
      <c r="H74" s="388"/>
      <c r="I74" s="388">
        <v>4</v>
      </c>
      <c r="J74" s="388">
        <v>4</v>
      </c>
      <c r="K74" s="218"/>
    </row>
    <row r="75" spans="1:11" s="410" customFormat="1" ht="11.25">
      <c r="A75" s="139" t="s">
        <v>649</v>
      </c>
      <c r="B75" s="32"/>
      <c r="C75" s="388"/>
      <c r="D75" s="388"/>
      <c r="E75" s="388"/>
      <c r="F75" s="388"/>
      <c r="G75" s="388"/>
      <c r="H75" s="388"/>
      <c r="I75" s="388"/>
      <c r="J75" s="388"/>
      <c r="K75" s="218"/>
    </row>
    <row r="76" spans="1:11" s="410" customFormat="1" ht="11.25">
      <c r="A76" s="135" t="s">
        <v>376</v>
      </c>
      <c r="B76" s="32"/>
      <c r="C76" s="388">
        <v>350</v>
      </c>
      <c r="D76" s="388">
        <v>350</v>
      </c>
      <c r="E76" s="388"/>
      <c r="F76" s="388">
        <v>370</v>
      </c>
      <c r="G76" s="388">
        <v>370</v>
      </c>
      <c r="H76" s="388"/>
      <c r="I76" s="388">
        <v>380</v>
      </c>
      <c r="J76" s="388">
        <v>380</v>
      </c>
      <c r="K76" s="218"/>
    </row>
    <row r="77" spans="1:11" s="410" customFormat="1" ht="22.5">
      <c r="A77" s="135" t="s">
        <v>377</v>
      </c>
      <c r="B77" s="32"/>
      <c r="C77" s="388">
        <v>35</v>
      </c>
      <c r="D77" s="388">
        <v>35</v>
      </c>
      <c r="E77" s="388"/>
      <c r="F77" s="388">
        <v>37</v>
      </c>
      <c r="G77" s="388">
        <v>37</v>
      </c>
      <c r="H77" s="388"/>
      <c r="I77" s="388">
        <v>41</v>
      </c>
      <c r="J77" s="388">
        <v>41</v>
      </c>
      <c r="K77" s="218"/>
    </row>
    <row r="78" spans="1:11" s="410" customFormat="1" ht="11.25">
      <c r="A78" s="135" t="s">
        <v>378</v>
      </c>
      <c r="B78" s="32"/>
      <c r="C78" s="388">
        <v>400</v>
      </c>
      <c r="D78" s="388">
        <v>400</v>
      </c>
      <c r="E78" s="388"/>
      <c r="F78" s="388">
        <v>400</v>
      </c>
      <c r="G78" s="388">
        <v>400</v>
      </c>
      <c r="H78" s="388"/>
      <c r="I78" s="388">
        <v>400</v>
      </c>
      <c r="J78" s="388">
        <v>400</v>
      </c>
      <c r="K78" s="218"/>
    </row>
    <row r="79" spans="1:11" s="410" customFormat="1" ht="22.5">
      <c r="A79" s="135" t="s">
        <v>379</v>
      </c>
      <c r="B79" s="32"/>
      <c r="C79" s="388">
        <v>25</v>
      </c>
      <c r="D79" s="388">
        <v>25</v>
      </c>
      <c r="E79" s="388"/>
      <c r="F79" s="388">
        <v>25</v>
      </c>
      <c r="G79" s="388">
        <v>25</v>
      </c>
      <c r="H79" s="388"/>
      <c r="I79" s="388">
        <v>25</v>
      </c>
      <c r="J79" s="388">
        <v>25</v>
      </c>
      <c r="K79" s="218"/>
    </row>
    <row r="80" spans="1:11" s="410" customFormat="1" ht="11.25">
      <c r="A80" s="140" t="s">
        <v>667</v>
      </c>
      <c r="B80" s="32"/>
      <c r="C80" s="388"/>
      <c r="D80" s="388"/>
      <c r="E80" s="388"/>
      <c r="F80" s="388"/>
      <c r="G80" s="388"/>
      <c r="H80" s="388"/>
      <c r="I80" s="388"/>
      <c r="J80" s="388"/>
      <c r="K80" s="218"/>
    </row>
    <row r="81" spans="1:11" s="410" customFormat="1" ht="22.5">
      <c r="A81" s="130" t="s">
        <v>707</v>
      </c>
      <c r="B81" s="32"/>
      <c r="C81" s="388">
        <v>55</v>
      </c>
      <c r="D81" s="388">
        <v>55</v>
      </c>
      <c r="E81" s="388"/>
      <c r="F81" s="388">
        <v>50</v>
      </c>
      <c r="G81" s="388">
        <v>50</v>
      </c>
      <c r="H81" s="388"/>
      <c r="I81" s="388">
        <v>50</v>
      </c>
      <c r="J81" s="388">
        <v>50</v>
      </c>
      <c r="K81" s="218"/>
    </row>
    <row r="82" spans="1:11" s="410" customFormat="1" ht="22.5">
      <c r="A82" s="141" t="s">
        <v>706</v>
      </c>
      <c r="B82" s="32"/>
      <c r="C82" s="388">
        <v>45</v>
      </c>
      <c r="D82" s="388">
        <v>45</v>
      </c>
      <c r="E82" s="388"/>
      <c r="F82" s="388">
        <v>50</v>
      </c>
      <c r="G82" s="388">
        <v>50</v>
      </c>
      <c r="H82" s="388"/>
      <c r="I82" s="388">
        <v>50</v>
      </c>
      <c r="J82" s="388">
        <v>50</v>
      </c>
      <c r="K82" s="218"/>
    </row>
    <row r="83" spans="1:11" s="410" customFormat="1" ht="32.25" hidden="1">
      <c r="A83" s="416" t="s">
        <v>385</v>
      </c>
      <c r="B83" s="384" t="s">
        <v>674</v>
      </c>
      <c r="C83" s="422">
        <v>252450</v>
      </c>
      <c r="D83" s="422">
        <v>252450</v>
      </c>
      <c r="E83" s="422"/>
      <c r="F83" s="422">
        <v>273908</v>
      </c>
      <c r="G83" s="422">
        <v>273908</v>
      </c>
      <c r="H83" s="422"/>
      <c r="I83" s="422">
        <v>292808</v>
      </c>
      <c r="J83" s="422">
        <v>292808</v>
      </c>
      <c r="K83" s="423"/>
    </row>
    <row r="84" spans="1:11" s="410" customFormat="1" ht="45" hidden="1">
      <c r="A84" s="417" t="s">
        <v>129</v>
      </c>
      <c r="B84" s="59"/>
      <c r="C84" s="383"/>
      <c r="D84" s="383"/>
      <c r="E84" s="383"/>
      <c r="F84" s="383"/>
      <c r="G84" s="383"/>
      <c r="H84" s="383"/>
      <c r="I84" s="383"/>
      <c r="J84" s="383"/>
      <c r="K84" s="159"/>
    </row>
    <row r="85" spans="1:11" s="410" customFormat="1" ht="45" hidden="1">
      <c r="A85" s="268" t="s">
        <v>386</v>
      </c>
      <c r="B85" s="59"/>
      <c r="C85" s="231">
        <v>252450</v>
      </c>
      <c r="D85" s="231">
        <v>252450</v>
      </c>
      <c r="E85" s="231"/>
      <c r="F85" s="231">
        <v>273908</v>
      </c>
      <c r="G85" s="231">
        <v>273908</v>
      </c>
      <c r="H85" s="231"/>
      <c r="I85" s="231">
        <v>292808</v>
      </c>
      <c r="J85" s="231">
        <v>292808</v>
      </c>
      <c r="K85" s="426"/>
    </row>
    <row r="86" spans="1:11" s="410" customFormat="1" ht="11.25" hidden="1">
      <c r="A86" s="125" t="s">
        <v>646</v>
      </c>
      <c r="B86" s="59"/>
      <c r="C86" s="158"/>
      <c r="D86" s="158"/>
      <c r="E86" s="158"/>
      <c r="F86" s="158"/>
      <c r="G86" s="158"/>
      <c r="H86" s="158"/>
      <c r="I86" s="158"/>
      <c r="J86" s="158"/>
      <c r="K86" s="159"/>
    </row>
    <row r="87" spans="1:11" s="410" customFormat="1" ht="11.25" hidden="1">
      <c r="A87" s="139" t="s">
        <v>649</v>
      </c>
      <c r="B87" s="59"/>
      <c r="C87" s="158"/>
      <c r="D87" s="158"/>
      <c r="E87" s="158"/>
      <c r="F87" s="158"/>
      <c r="G87" s="158"/>
      <c r="H87" s="158"/>
      <c r="I87" s="158"/>
      <c r="J87" s="158"/>
      <c r="K87" s="159"/>
    </row>
    <row r="88" spans="1:11" s="410" customFormat="1" ht="22.5" hidden="1">
      <c r="A88" s="135" t="s">
        <v>130</v>
      </c>
      <c r="B88" s="59"/>
      <c r="C88" s="381">
        <v>17</v>
      </c>
      <c r="D88" s="381">
        <v>17</v>
      </c>
      <c r="E88" s="381"/>
      <c r="F88" s="381">
        <v>17</v>
      </c>
      <c r="G88" s="381">
        <v>17</v>
      </c>
      <c r="H88" s="381"/>
      <c r="I88" s="381">
        <v>17</v>
      </c>
      <c r="J88" s="381">
        <v>17</v>
      </c>
      <c r="K88" s="159"/>
    </row>
    <row r="89" spans="1:11" s="410" customFormat="1" ht="11.25" hidden="1">
      <c r="A89" s="136" t="s">
        <v>188</v>
      </c>
      <c r="B89" s="59"/>
      <c r="C89" s="158"/>
      <c r="D89" s="158"/>
      <c r="E89" s="158"/>
      <c r="F89" s="158"/>
      <c r="G89" s="158"/>
      <c r="H89" s="158"/>
      <c r="I89" s="158"/>
      <c r="J89" s="158"/>
      <c r="K89" s="159"/>
    </row>
    <row r="90" spans="1:11" s="410" customFormat="1" ht="11.25" hidden="1">
      <c r="A90" s="135" t="s">
        <v>131</v>
      </c>
      <c r="B90" s="59"/>
      <c r="C90" s="381">
        <v>1238</v>
      </c>
      <c r="D90" s="381">
        <v>1238</v>
      </c>
      <c r="E90" s="381"/>
      <c r="F90" s="381">
        <v>1343</v>
      </c>
      <c r="G90" s="381">
        <v>1343</v>
      </c>
      <c r="H90" s="381"/>
      <c r="I90" s="381">
        <v>1436</v>
      </c>
      <c r="J90" s="381">
        <v>1436</v>
      </c>
      <c r="K90" s="220"/>
    </row>
    <row r="91" spans="1:11" s="418" customFormat="1" ht="33.75" customHeight="1" hidden="1">
      <c r="A91" s="416" t="s">
        <v>344</v>
      </c>
      <c r="B91" s="384" t="s">
        <v>673</v>
      </c>
      <c r="C91" s="422">
        <v>350000</v>
      </c>
      <c r="D91" s="422">
        <v>350000</v>
      </c>
      <c r="E91" s="422"/>
      <c r="F91" s="422">
        <v>379750</v>
      </c>
      <c r="G91" s="422">
        <v>379750</v>
      </c>
      <c r="H91" s="422"/>
      <c r="I91" s="422">
        <v>405953</v>
      </c>
      <c r="J91" s="422">
        <v>405953</v>
      </c>
      <c r="K91" s="221"/>
    </row>
    <row r="92" spans="1:11" s="410" customFormat="1" ht="45" hidden="1">
      <c r="A92" s="417" t="s">
        <v>621</v>
      </c>
      <c r="B92" s="59"/>
      <c r="C92" s="383"/>
      <c r="D92" s="383"/>
      <c r="E92" s="383"/>
      <c r="F92" s="383"/>
      <c r="G92" s="383"/>
      <c r="H92" s="383"/>
      <c r="I92" s="383"/>
      <c r="J92" s="383"/>
      <c r="K92" s="159"/>
    </row>
    <row r="93" spans="1:11" s="410" customFormat="1" ht="48.75" customHeight="1" hidden="1">
      <c r="A93" s="268" t="s">
        <v>185</v>
      </c>
      <c r="B93" s="59"/>
      <c r="C93" s="424">
        <v>350000</v>
      </c>
      <c r="D93" s="424">
        <v>350000</v>
      </c>
      <c r="E93" s="424"/>
      <c r="F93" s="424">
        <v>379750</v>
      </c>
      <c r="G93" s="424">
        <v>379750</v>
      </c>
      <c r="H93" s="424"/>
      <c r="I93" s="424">
        <v>405953</v>
      </c>
      <c r="J93" s="424">
        <v>405953</v>
      </c>
      <c r="K93" s="222"/>
    </row>
    <row r="94" spans="1:11" s="410" customFormat="1" ht="11.25" hidden="1">
      <c r="A94" s="125" t="s">
        <v>646</v>
      </c>
      <c r="B94" s="59"/>
      <c r="C94" s="158"/>
      <c r="D94" s="158"/>
      <c r="E94" s="158"/>
      <c r="F94" s="158"/>
      <c r="G94" s="158"/>
      <c r="H94" s="158"/>
      <c r="I94" s="158"/>
      <c r="J94" s="158"/>
      <c r="K94" s="159"/>
    </row>
    <row r="95" spans="1:11" s="410" customFormat="1" ht="11.25" hidden="1">
      <c r="A95" s="139" t="s">
        <v>576</v>
      </c>
      <c r="B95" s="59"/>
      <c r="C95" s="158"/>
      <c r="D95" s="158"/>
      <c r="E95" s="158"/>
      <c r="F95" s="158"/>
      <c r="G95" s="158"/>
      <c r="H95" s="158"/>
      <c r="I95" s="158"/>
      <c r="J95" s="158"/>
      <c r="K95" s="159"/>
    </row>
    <row r="96" spans="1:11" s="410" customFormat="1" ht="22.5" hidden="1">
      <c r="A96" s="137" t="s">
        <v>187</v>
      </c>
      <c r="B96" s="59"/>
      <c r="C96" s="381">
        <v>15</v>
      </c>
      <c r="D96" s="381">
        <v>15</v>
      </c>
      <c r="E96" s="381"/>
      <c r="F96" s="381">
        <v>15</v>
      </c>
      <c r="G96" s="381">
        <v>15</v>
      </c>
      <c r="H96" s="381"/>
      <c r="I96" s="381">
        <v>15</v>
      </c>
      <c r="J96" s="381">
        <v>15</v>
      </c>
      <c r="K96" s="159"/>
    </row>
    <row r="97" spans="1:11" s="410" customFormat="1" ht="11.25" hidden="1">
      <c r="A97" s="137" t="s">
        <v>343</v>
      </c>
      <c r="B97" s="59"/>
      <c r="C97" s="381">
        <v>300000</v>
      </c>
      <c r="D97" s="381">
        <v>300000</v>
      </c>
      <c r="E97" s="129"/>
      <c r="F97" s="381">
        <v>325500</v>
      </c>
      <c r="G97" s="381">
        <v>325500</v>
      </c>
      <c r="H97" s="381"/>
      <c r="I97" s="381">
        <v>347960</v>
      </c>
      <c r="J97" s="381">
        <v>347960</v>
      </c>
      <c r="K97" s="159"/>
    </row>
    <row r="98" spans="1:11" s="410" customFormat="1" ht="11.25" hidden="1">
      <c r="A98" s="139" t="s">
        <v>649</v>
      </c>
      <c r="B98" s="59"/>
      <c r="C98" s="158"/>
      <c r="D98" s="158"/>
      <c r="E98" s="158"/>
      <c r="F98" s="158"/>
      <c r="G98" s="158"/>
      <c r="H98" s="158"/>
      <c r="I98" s="158"/>
      <c r="J98" s="158"/>
      <c r="K98" s="159"/>
    </row>
    <row r="99" spans="1:11" s="410" customFormat="1" ht="11.25" hidden="1">
      <c r="A99" s="135" t="s">
        <v>190</v>
      </c>
      <c r="B99" s="59"/>
      <c r="C99" s="381">
        <v>240</v>
      </c>
      <c r="D99" s="381">
        <v>240</v>
      </c>
      <c r="E99" s="381"/>
      <c r="F99" s="381">
        <v>240</v>
      </c>
      <c r="G99" s="381">
        <v>240</v>
      </c>
      <c r="H99" s="381"/>
      <c r="I99" s="381">
        <v>240</v>
      </c>
      <c r="J99" s="381">
        <v>240</v>
      </c>
      <c r="K99" s="159"/>
    </row>
    <row r="100" spans="1:11" s="410" customFormat="1" ht="11.25" hidden="1">
      <c r="A100" s="136" t="s">
        <v>188</v>
      </c>
      <c r="B100" s="59"/>
      <c r="C100" s="158"/>
      <c r="D100" s="158"/>
      <c r="E100" s="158"/>
      <c r="F100" s="158"/>
      <c r="G100" s="158"/>
      <c r="H100" s="158"/>
      <c r="I100" s="158"/>
      <c r="J100" s="158"/>
      <c r="K100" s="159"/>
    </row>
    <row r="101" spans="1:11" s="410" customFormat="1" ht="11.25" hidden="1">
      <c r="A101" s="135" t="s">
        <v>189</v>
      </c>
      <c r="B101" s="59"/>
      <c r="C101" s="381">
        <v>4300</v>
      </c>
      <c r="D101" s="381">
        <v>4300</v>
      </c>
      <c r="E101" s="129"/>
      <c r="F101" s="129">
        <v>4500</v>
      </c>
      <c r="G101" s="129">
        <v>4500</v>
      </c>
      <c r="H101" s="129"/>
      <c r="I101" s="129">
        <v>4700</v>
      </c>
      <c r="J101" s="129">
        <v>4700</v>
      </c>
      <c r="K101" s="220"/>
    </row>
    <row r="102" spans="1:11" s="410" customFormat="1" ht="11.25" hidden="1">
      <c r="A102" s="140" t="s">
        <v>667</v>
      </c>
      <c r="B102" s="59"/>
      <c r="C102" s="158"/>
      <c r="D102" s="158"/>
      <c r="E102" s="158"/>
      <c r="F102" s="158"/>
      <c r="G102" s="158"/>
      <c r="H102" s="158"/>
      <c r="I102" s="158"/>
      <c r="J102" s="158"/>
      <c r="K102" s="159"/>
    </row>
    <row r="103" spans="1:11" s="410" customFormat="1" ht="35.25" customHeight="1" hidden="1">
      <c r="A103" s="141" t="s">
        <v>672</v>
      </c>
      <c r="B103" s="59"/>
      <c r="C103" s="381">
        <v>190</v>
      </c>
      <c r="D103" s="381">
        <v>190</v>
      </c>
      <c r="E103" s="381"/>
      <c r="F103" s="381">
        <v>195</v>
      </c>
      <c r="G103" s="381">
        <v>195</v>
      </c>
      <c r="H103" s="381"/>
      <c r="I103" s="381">
        <v>195</v>
      </c>
      <c r="J103" s="381">
        <v>195</v>
      </c>
      <c r="K103" s="382"/>
    </row>
    <row r="104" spans="1:11" s="410" customFormat="1" ht="32.25" hidden="1">
      <c r="A104" s="416" t="s">
        <v>345</v>
      </c>
      <c r="B104" s="384" t="s">
        <v>676</v>
      </c>
      <c r="C104" s="422">
        <v>10000000</v>
      </c>
      <c r="D104" s="422">
        <v>10000000</v>
      </c>
      <c r="E104" s="422"/>
      <c r="F104" s="422">
        <v>10850000</v>
      </c>
      <c r="G104" s="422">
        <v>10850000</v>
      </c>
      <c r="H104" s="422"/>
      <c r="I104" s="422">
        <v>11598600</v>
      </c>
      <c r="J104" s="422">
        <v>11598600</v>
      </c>
      <c r="K104" s="221"/>
    </row>
    <row r="105" spans="1:11" s="410" customFormat="1" ht="39.75" customHeight="1" hidden="1">
      <c r="A105" s="417" t="s">
        <v>690</v>
      </c>
      <c r="B105" s="59"/>
      <c r="C105" s="383"/>
      <c r="D105" s="383"/>
      <c r="E105" s="383"/>
      <c r="F105" s="383"/>
      <c r="G105" s="383"/>
      <c r="H105" s="383"/>
      <c r="I105" s="383"/>
      <c r="J105" s="383"/>
      <c r="K105" s="159"/>
    </row>
    <row r="106" spans="1:11" s="410" customFormat="1" ht="48.75" customHeight="1" hidden="1">
      <c r="A106" s="268" t="s">
        <v>691</v>
      </c>
      <c r="B106" s="59"/>
      <c r="C106" s="424">
        <v>10000000</v>
      </c>
      <c r="D106" s="424">
        <v>10000000</v>
      </c>
      <c r="E106" s="424"/>
      <c r="F106" s="424">
        <v>10850000</v>
      </c>
      <c r="G106" s="424">
        <v>10850000</v>
      </c>
      <c r="H106" s="424"/>
      <c r="I106" s="424">
        <v>11598600</v>
      </c>
      <c r="J106" s="424">
        <v>11598600</v>
      </c>
      <c r="K106" s="222"/>
    </row>
    <row r="107" spans="1:11" s="410" customFormat="1" ht="11.25" hidden="1">
      <c r="A107" s="125" t="s">
        <v>646</v>
      </c>
      <c r="B107" s="59"/>
      <c r="C107" s="158"/>
      <c r="D107" s="158"/>
      <c r="E107" s="158"/>
      <c r="F107" s="158"/>
      <c r="G107" s="158"/>
      <c r="H107" s="158"/>
      <c r="I107" s="158"/>
      <c r="J107" s="158"/>
      <c r="K107" s="159"/>
    </row>
    <row r="108" spans="1:11" s="410" customFormat="1" ht="11.25" hidden="1">
      <c r="A108" s="139" t="s">
        <v>245</v>
      </c>
      <c r="B108" s="59"/>
      <c r="C108" s="158"/>
      <c r="D108" s="158"/>
      <c r="E108" s="158"/>
      <c r="F108" s="158"/>
      <c r="G108" s="158"/>
      <c r="H108" s="158"/>
      <c r="I108" s="158"/>
      <c r="J108" s="158"/>
      <c r="K108" s="159"/>
    </row>
    <row r="109" spans="1:11" s="410" customFormat="1" ht="11.25" hidden="1">
      <c r="A109" s="138" t="s">
        <v>677</v>
      </c>
      <c r="B109" s="59"/>
      <c r="C109" s="381">
        <v>2160</v>
      </c>
      <c r="D109" s="381">
        <v>2160</v>
      </c>
      <c r="E109" s="381"/>
      <c r="F109" s="381">
        <v>2170</v>
      </c>
      <c r="G109" s="381">
        <v>2170</v>
      </c>
      <c r="H109" s="381"/>
      <c r="I109" s="381">
        <v>2180</v>
      </c>
      <c r="J109" s="381">
        <v>2180</v>
      </c>
      <c r="K109" s="159"/>
    </row>
    <row r="110" spans="1:11" s="410" customFormat="1" ht="11.25" hidden="1">
      <c r="A110" s="139" t="s">
        <v>649</v>
      </c>
      <c r="B110" s="59"/>
      <c r="C110" s="381"/>
      <c r="D110" s="381"/>
      <c r="E110" s="381"/>
      <c r="F110" s="381"/>
      <c r="G110" s="381"/>
      <c r="H110" s="381"/>
      <c r="I110" s="381"/>
      <c r="J110" s="381"/>
      <c r="K110" s="159"/>
    </row>
    <row r="111" spans="1:11" s="410" customFormat="1" ht="22.5" hidden="1">
      <c r="A111" s="135" t="s">
        <v>246</v>
      </c>
      <c r="B111" s="59"/>
      <c r="C111" s="383">
        <v>10000</v>
      </c>
      <c r="D111" s="383">
        <v>10000</v>
      </c>
      <c r="E111" s="383"/>
      <c r="F111" s="383">
        <v>10854</v>
      </c>
      <c r="G111" s="383">
        <v>10854</v>
      </c>
      <c r="H111" s="383"/>
      <c r="I111" s="383">
        <v>11614</v>
      </c>
      <c r="J111" s="383">
        <v>11614</v>
      </c>
      <c r="K111" s="159"/>
    </row>
    <row r="112" spans="1:11" s="410" customFormat="1" ht="11.25" hidden="1">
      <c r="A112" s="136" t="s">
        <v>188</v>
      </c>
      <c r="B112" s="59"/>
      <c r="C112" s="158"/>
      <c r="D112" s="158"/>
      <c r="E112" s="158"/>
      <c r="F112" s="158"/>
      <c r="G112" s="158"/>
      <c r="H112" s="158"/>
      <c r="I112" s="158"/>
      <c r="J112" s="158"/>
      <c r="K112" s="159"/>
    </row>
    <row r="113" spans="1:11" s="410" customFormat="1" ht="11.25" hidden="1">
      <c r="A113" s="385" t="s">
        <v>678</v>
      </c>
      <c r="B113" s="59"/>
      <c r="C113" s="381">
        <v>960</v>
      </c>
      <c r="D113" s="381">
        <v>960</v>
      </c>
      <c r="E113" s="381"/>
      <c r="F113" s="381">
        <v>1008</v>
      </c>
      <c r="G113" s="381">
        <v>1008</v>
      </c>
      <c r="H113" s="381"/>
      <c r="I113" s="381">
        <v>1058</v>
      </c>
      <c r="J113" s="381">
        <v>1058</v>
      </c>
      <c r="K113" s="220"/>
    </row>
    <row r="114" spans="1:11" s="410" customFormat="1" ht="11.25" hidden="1">
      <c r="A114" s="140" t="s">
        <v>667</v>
      </c>
      <c r="B114" s="59"/>
      <c r="C114" s="158"/>
      <c r="D114" s="158"/>
      <c r="E114" s="158"/>
      <c r="F114" s="158"/>
      <c r="G114" s="158"/>
      <c r="H114" s="158"/>
      <c r="I114" s="158"/>
      <c r="J114" s="158"/>
      <c r="K114" s="159"/>
    </row>
    <row r="115" spans="1:11" s="410" customFormat="1" ht="22.5" hidden="1">
      <c r="A115" s="135" t="s">
        <v>247</v>
      </c>
      <c r="B115" s="59"/>
      <c r="C115" s="383">
        <v>0</v>
      </c>
      <c r="D115" s="383">
        <v>0</v>
      </c>
      <c r="E115" s="383"/>
      <c r="F115" s="383">
        <v>0</v>
      </c>
      <c r="G115" s="383">
        <v>0</v>
      </c>
      <c r="H115" s="383"/>
      <c r="I115" s="383">
        <v>0</v>
      </c>
      <c r="J115" s="383">
        <v>0</v>
      </c>
      <c r="K115" s="159"/>
    </row>
    <row r="116" spans="1:11" s="410" customFormat="1" ht="22.5" hidden="1">
      <c r="A116" s="141" t="s">
        <v>248</v>
      </c>
      <c r="B116" s="59"/>
      <c r="C116" s="389" t="s">
        <v>692</v>
      </c>
      <c r="D116" s="389" t="s">
        <v>692</v>
      </c>
      <c r="E116" s="381"/>
      <c r="F116" s="381" t="s">
        <v>695</v>
      </c>
      <c r="G116" s="381" t="s">
        <v>695</v>
      </c>
      <c r="H116" s="381" t="s">
        <v>695</v>
      </c>
      <c r="I116" s="381" t="s">
        <v>695</v>
      </c>
      <c r="J116" s="381" t="s">
        <v>695</v>
      </c>
      <c r="K116" s="382"/>
    </row>
    <row r="117" spans="1:11" s="410" customFormat="1" ht="44.25" customHeight="1" hidden="1">
      <c r="A117" s="416" t="s">
        <v>381</v>
      </c>
      <c r="B117" s="384" t="s">
        <v>356</v>
      </c>
      <c r="C117" s="427">
        <v>13675300</v>
      </c>
      <c r="D117" s="427"/>
      <c r="E117" s="427">
        <v>13675300</v>
      </c>
      <c r="F117" s="427">
        <f>E117*1.085</f>
        <v>14837700.5</v>
      </c>
      <c r="G117" s="427"/>
      <c r="H117" s="427">
        <f>E117*1.085</f>
        <v>14837700.5</v>
      </c>
      <c r="I117" s="427">
        <f>H117*1.069</f>
        <v>15861501.8345</v>
      </c>
      <c r="J117" s="427"/>
      <c r="K117" s="427">
        <f>H117*1.069</f>
        <v>15861501.8345</v>
      </c>
    </row>
    <row r="118" spans="1:11" s="410" customFormat="1" ht="28.5" customHeight="1" hidden="1">
      <c r="A118" s="417" t="s">
        <v>357</v>
      </c>
      <c r="B118" s="59"/>
      <c r="C118" s="383"/>
      <c r="D118" s="383"/>
      <c r="E118" s="383"/>
      <c r="F118" s="383"/>
      <c r="G118" s="383"/>
      <c r="H118" s="383"/>
      <c r="I118" s="383"/>
      <c r="J118" s="383"/>
      <c r="K118" s="159"/>
    </row>
    <row r="119" spans="1:11" s="410" customFormat="1" ht="22.5" hidden="1">
      <c r="A119" s="268" t="s">
        <v>382</v>
      </c>
      <c r="B119" s="59"/>
      <c r="C119" s="231">
        <v>13975300</v>
      </c>
      <c r="D119" s="231"/>
      <c r="E119" s="231">
        <v>13675300</v>
      </c>
      <c r="F119" s="231">
        <f>E119*1.085</f>
        <v>14837700.5</v>
      </c>
      <c r="G119" s="231"/>
      <c r="H119" s="231">
        <f>E119*1.085</f>
        <v>14837700.5</v>
      </c>
      <c r="I119" s="231">
        <f>H119*1.069</f>
        <v>15861501.8345</v>
      </c>
      <c r="J119" s="231"/>
      <c r="K119" s="231">
        <f>H119*1.069</f>
        <v>15861501.8345</v>
      </c>
    </row>
    <row r="120" spans="1:11" s="410" customFormat="1" ht="11.25" hidden="1">
      <c r="A120" s="125" t="s">
        <v>646</v>
      </c>
      <c r="B120" s="59"/>
      <c r="C120" s="158"/>
      <c r="D120" s="158"/>
      <c r="E120" s="158"/>
      <c r="F120" s="158"/>
      <c r="G120" s="158"/>
      <c r="H120" s="158"/>
      <c r="I120" s="158"/>
      <c r="J120" s="158"/>
      <c r="K120" s="159"/>
    </row>
    <row r="121" spans="1:11" s="410" customFormat="1" ht="11.25" hidden="1">
      <c r="A121" s="139" t="s">
        <v>245</v>
      </c>
      <c r="B121" s="59"/>
      <c r="C121" s="158"/>
      <c r="D121" s="158"/>
      <c r="E121" s="158"/>
      <c r="F121" s="158"/>
      <c r="G121" s="158"/>
      <c r="H121" s="158"/>
      <c r="I121" s="158"/>
      <c r="J121" s="158"/>
      <c r="K121" s="159"/>
    </row>
    <row r="122" spans="1:11" s="410" customFormat="1" ht="11.25" hidden="1">
      <c r="A122" s="138" t="s">
        <v>358</v>
      </c>
      <c r="B122" s="59"/>
      <c r="C122" s="381">
        <v>13675.3</v>
      </c>
      <c r="D122" s="381"/>
      <c r="E122" s="381">
        <v>13675.3</v>
      </c>
      <c r="F122" s="381">
        <v>14837.7</v>
      </c>
      <c r="G122" s="381"/>
      <c r="H122" s="381">
        <v>14837.7</v>
      </c>
      <c r="I122" s="381">
        <v>15861.5</v>
      </c>
      <c r="J122" s="381"/>
      <c r="K122" s="390">
        <v>15861.5</v>
      </c>
    </row>
    <row r="123" spans="1:11" s="410" customFormat="1" ht="11.25" hidden="1">
      <c r="A123" s="139" t="s">
        <v>649</v>
      </c>
      <c r="B123" s="59"/>
      <c r="C123" s="381"/>
      <c r="D123" s="381"/>
      <c r="E123" s="381"/>
      <c r="F123" s="381"/>
      <c r="G123" s="381"/>
      <c r="H123" s="381"/>
      <c r="I123" s="381"/>
      <c r="J123" s="381"/>
      <c r="K123" s="390"/>
    </row>
    <row r="124" spans="1:11" s="410" customFormat="1" ht="11.25" hidden="1">
      <c r="A124" s="135" t="s">
        <v>683</v>
      </c>
      <c r="B124" s="59"/>
      <c r="C124" s="381">
        <v>39</v>
      </c>
      <c r="D124" s="381"/>
      <c r="E124" s="381">
        <v>39</v>
      </c>
      <c r="F124" s="381">
        <v>40</v>
      </c>
      <c r="G124" s="381"/>
      <c r="H124" s="381">
        <v>40</v>
      </c>
      <c r="I124" s="381">
        <v>40</v>
      </c>
      <c r="J124" s="381"/>
      <c r="K124" s="382">
        <v>40</v>
      </c>
    </row>
    <row r="125" spans="1:11" s="410" customFormat="1" ht="11.25" hidden="1">
      <c r="A125" s="136" t="s">
        <v>188</v>
      </c>
      <c r="B125" s="59"/>
      <c r="C125" s="158"/>
      <c r="D125" s="158"/>
      <c r="E125" s="158"/>
      <c r="F125" s="158"/>
      <c r="G125" s="158"/>
      <c r="H125" s="158"/>
      <c r="I125" s="158"/>
      <c r="J125" s="158"/>
      <c r="K125" s="390"/>
    </row>
    <row r="126" spans="1:11" s="410" customFormat="1" ht="12" customHeight="1" hidden="1">
      <c r="A126" s="385" t="s">
        <v>359</v>
      </c>
      <c r="B126" s="59"/>
      <c r="C126" s="381">
        <v>100</v>
      </c>
      <c r="D126" s="381"/>
      <c r="E126" s="381">
        <v>100</v>
      </c>
      <c r="F126" s="381">
        <v>100</v>
      </c>
      <c r="G126" s="381"/>
      <c r="H126" s="381">
        <v>100</v>
      </c>
      <c r="I126" s="381">
        <v>100</v>
      </c>
      <c r="J126" s="381"/>
      <c r="K126" s="382">
        <v>100</v>
      </c>
    </row>
    <row r="127" spans="1:11" s="410" customFormat="1" ht="21.75" hidden="1">
      <c r="A127" s="416" t="s">
        <v>387</v>
      </c>
      <c r="B127" s="384" t="s">
        <v>696</v>
      </c>
      <c r="C127" s="422">
        <v>2000000</v>
      </c>
      <c r="D127" s="422">
        <v>2000000</v>
      </c>
      <c r="E127" s="422"/>
      <c r="F127" s="422">
        <f>D127*1.085</f>
        <v>2170000</v>
      </c>
      <c r="G127" s="422">
        <v>2170000</v>
      </c>
      <c r="H127" s="422"/>
      <c r="I127" s="422">
        <f>2170000*1.069</f>
        <v>2319730</v>
      </c>
      <c r="J127" s="422">
        <v>2319730</v>
      </c>
      <c r="K127" s="423"/>
    </row>
    <row r="128" spans="1:11" s="410" customFormat="1" ht="39.75" customHeight="1" hidden="1">
      <c r="A128" s="417" t="s">
        <v>348</v>
      </c>
      <c r="B128" s="59"/>
      <c r="C128" s="383"/>
      <c r="D128" s="383"/>
      <c r="E128" s="383"/>
      <c r="F128" s="383"/>
      <c r="G128" s="383"/>
      <c r="H128" s="383"/>
      <c r="I128" s="383"/>
      <c r="J128" s="383"/>
      <c r="K128" s="159"/>
    </row>
    <row r="129" spans="1:11" s="410" customFormat="1" ht="22.5" hidden="1">
      <c r="A129" s="268" t="s">
        <v>349</v>
      </c>
      <c r="B129" s="59"/>
      <c r="C129" s="424"/>
      <c r="D129" s="424"/>
      <c r="E129" s="424"/>
      <c r="F129" s="424"/>
      <c r="G129" s="424"/>
      <c r="H129" s="424"/>
      <c r="I129" s="424"/>
      <c r="J129" s="424"/>
      <c r="K129" s="425"/>
    </row>
    <row r="130" spans="1:11" s="410" customFormat="1" ht="11.25" hidden="1">
      <c r="A130" s="125" t="s">
        <v>646</v>
      </c>
      <c r="B130" s="59"/>
      <c r="C130" s="158"/>
      <c r="D130" s="158"/>
      <c r="E130" s="158"/>
      <c r="F130" s="158"/>
      <c r="G130" s="158"/>
      <c r="H130" s="158"/>
      <c r="I130" s="158"/>
      <c r="J130" s="158"/>
      <c r="K130" s="159"/>
    </row>
    <row r="131" spans="1:11" s="410" customFormat="1" ht="11.25" hidden="1">
      <c r="A131" s="139" t="s">
        <v>245</v>
      </c>
      <c r="B131" s="59"/>
      <c r="C131" s="158"/>
      <c r="D131" s="158"/>
      <c r="E131" s="158"/>
      <c r="F131" s="158"/>
      <c r="G131" s="158"/>
      <c r="H131" s="158"/>
      <c r="I131" s="158"/>
      <c r="J131" s="158"/>
      <c r="K131" s="159"/>
    </row>
    <row r="132" spans="1:11" s="410" customFormat="1" ht="11.25" hidden="1">
      <c r="A132" s="138" t="s">
        <v>350</v>
      </c>
      <c r="B132" s="59"/>
      <c r="C132" s="381"/>
      <c r="D132" s="381"/>
      <c r="E132" s="381"/>
      <c r="F132" s="381"/>
      <c r="G132" s="381"/>
      <c r="H132" s="381"/>
      <c r="I132" s="381"/>
      <c r="J132" s="381"/>
      <c r="K132" s="159"/>
    </row>
    <row r="133" spans="1:11" s="410" customFormat="1" ht="11.25" hidden="1">
      <c r="A133" s="139" t="s">
        <v>649</v>
      </c>
      <c r="B133" s="59"/>
      <c r="C133" s="381"/>
      <c r="D133" s="381"/>
      <c r="E133" s="381"/>
      <c r="F133" s="381"/>
      <c r="G133" s="381"/>
      <c r="H133" s="381"/>
      <c r="I133" s="381"/>
      <c r="J133" s="381"/>
      <c r="K133" s="159"/>
    </row>
    <row r="134" spans="1:11" s="410" customFormat="1" ht="11.25" hidden="1">
      <c r="A134" s="135" t="s">
        <v>351</v>
      </c>
      <c r="B134" s="59"/>
      <c r="C134" s="383"/>
      <c r="D134" s="383"/>
      <c r="E134" s="383"/>
      <c r="F134" s="383"/>
      <c r="G134" s="383"/>
      <c r="H134" s="383"/>
      <c r="I134" s="383"/>
      <c r="J134" s="383"/>
      <c r="K134" s="159"/>
    </row>
    <row r="135" spans="1:11" s="410" customFormat="1" ht="11.25" hidden="1">
      <c r="A135" s="136" t="s">
        <v>188</v>
      </c>
      <c r="B135" s="59"/>
      <c r="C135" s="158"/>
      <c r="D135" s="158"/>
      <c r="E135" s="158"/>
      <c r="F135" s="158"/>
      <c r="G135" s="158"/>
      <c r="H135" s="158"/>
      <c r="I135" s="158"/>
      <c r="J135" s="158"/>
      <c r="K135" s="159"/>
    </row>
    <row r="136" spans="1:11" s="410" customFormat="1" ht="11.25" hidden="1">
      <c r="A136" s="385" t="s">
        <v>352</v>
      </c>
      <c r="B136" s="59"/>
      <c r="C136" s="381"/>
      <c r="D136" s="381"/>
      <c r="E136" s="381"/>
      <c r="F136" s="381"/>
      <c r="G136" s="381"/>
      <c r="H136" s="381"/>
      <c r="I136" s="381"/>
      <c r="J136" s="381"/>
      <c r="K136" s="220"/>
    </row>
    <row r="137" spans="1:11" s="410" customFormat="1" ht="11.25" hidden="1">
      <c r="A137" s="268" t="s">
        <v>353</v>
      </c>
      <c r="B137" s="59"/>
      <c r="C137" s="424"/>
      <c r="D137" s="424"/>
      <c r="E137" s="424"/>
      <c r="F137" s="424"/>
      <c r="G137" s="424"/>
      <c r="H137" s="424"/>
      <c r="I137" s="424"/>
      <c r="J137" s="424"/>
      <c r="K137" s="425"/>
    </row>
    <row r="138" spans="1:11" s="410" customFormat="1" ht="11.25" hidden="1">
      <c r="A138" s="125" t="s">
        <v>646</v>
      </c>
      <c r="B138" s="59"/>
      <c r="C138" s="158"/>
      <c r="D138" s="158"/>
      <c r="E138" s="158"/>
      <c r="F138" s="158"/>
      <c r="G138" s="158"/>
      <c r="H138" s="158"/>
      <c r="I138" s="158"/>
      <c r="J138" s="158"/>
      <c r="K138" s="159"/>
    </row>
    <row r="139" spans="1:11" s="410" customFormat="1" ht="11.25" hidden="1">
      <c r="A139" s="139" t="s">
        <v>245</v>
      </c>
      <c r="B139" s="59"/>
      <c r="C139" s="158"/>
      <c r="D139" s="158"/>
      <c r="E139" s="158"/>
      <c r="F139" s="158"/>
      <c r="G139" s="158"/>
      <c r="H139" s="158"/>
      <c r="I139" s="158"/>
      <c r="J139" s="158"/>
      <c r="K139" s="159"/>
    </row>
    <row r="140" spans="1:11" s="410" customFormat="1" ht="11.25" hidden="1">
      <c r="A140" s="138" t="s">
        <v>350</v>
      </c>
      <c r="B140" s="59"/>
      <c r="C140" s="381"/>
      <c r="D140" s="381"/>
      <c r="E140" s="381"/>
      <c r="F140" s="381"/>
      <c r="G140" s="381"/>
      <c r="H140" s="381"/>
      <c r="I140" s="381"/>
      <c r="J140" s="381"/>
      <c r="K140" s="159"/>
    </row>
    <row r="141" spans="1:11" s="410" customFormat="1" ht="11.25" hidden="1">
      <c r="A141" s="139" t="s">
        <v>649</v>
      </c>
      <c r="B141" s="59"/>
      <c r="C141" s="381"/>
      <c r="D141" s="381"/>
      <c r="E141" s="381"/>
      <c r="F141" s="381"/>
      <c r="G141" s="381"/>
      <c r="H141" s="381"/>
      <c r="I141" s="381"/>
      <c r="J141" s="381"/>
      <c r="K141" s="159"/>
    </row>
    <row r="142" spans="1:11" s="410" customFormat="1" ht="11.25" hidden="1">
      <c r="A142" s="135" t="s">
        <v>354</v>
      </c>
      <c r="B142" s="59"/>
      <c r="C142" s="383">
        <v>34460</v>
      </c>
      <c r="D142" s="383">
        <v>34460</v>
      </c>
      <c r="E142" s="383"/>
      <c r="F142" s="383"/>
      <c r="G142" s="383"/>
      <c r="H142" s="383"/>
      <c r="I142" s="383"/>
      <c r="J142" s="383"/>
      <c r="K142" s="159"/>
    </row>
    <row r="143" spans="1:11" s="410" customFormat="1" ht="11.25" hidden="1">
      <c r="A143" s="136" t="s">
        <v>188</v>
      </c>
      <c r="B143" s="59"/>
      <c r="C143" s="158"/>
      <c r="D143" s="158"/>
      <c r="E143" s="158"/>
      <c r="F143" s="158"/>
      <c r="G143" s="158"/>
      <c r="H143" s="158"/>
      <c r="I143" s="158"/>
      <c r="J143" s="158"/>
      <c r="K143" s="159"/>
    </row>
    <row r="144" spans="1:11" s="410" customFormat="1" ht="11.25" hidden="1">
      <c r="A144" s="385" t="s">
        <v>355</v>
      </c>
      <c r="B144" s="59"/>
      <c r="C144" s="381">
        <v>100</v>
      </c>
      <c r="D144" s="381">
        <v>100</v>
      </c>
      <c r="E144" s="381"/>
      <c r="F144" s="381"/>
      <c r="G144" s="381"/>
      <c r="H144" s="381"/>
      <c r="I144" s="381"/>
      <c r="J144" s="381"/>
      <c r="K144" s="220"/>
    </row>
    <row r="145" spans="1:11" s="410" customFormat="1" ht="32.25" hidden="1">
      <c r="A145" s="416" t="s">
        <v>693</v>
      </c>
      <c r="B145" s="384" t="s">
        <v>675</v>
      </c>
      <c r="C145" s="422">
        <v>250000</v>
      </c>
      <c r="D145" s="422">
        <v>250000</v>
      </c>
      <c r="E145" s="422"/>
      <c r="F145" s="422">
        <v>271250</v>
      </c>
      <c r="G145" s="422">
        <v>271250</v>
      </c>
      <c r="H145" s="422"/>
      <c r="I145" s="422">
        <v>289966</v>
      </c>
      <c r="J145" s="422">
        <v>289966</v>
      </c>
      <c r="K145" s="423"/>
    </row>
    <row r="146" spans="1:11" s="410" customFormat="1" ht="50.25" customHeight="1" hidden="1">
      <c r="A146" s="417" t="s">
        <v>383</v>
      </c>
      <c r="B146" s="59"/>
      <c r="C146" s="383"/>
      <c r="D146" s="383"/>
      <c r="E146" s="383"/>
      <c r="F146" s="383"/>
      <c r="G146" s="383"/>
      <c r="H146" s="383"/>
      <c r="I146" s="383"/>
      <c r="J146" s="383"/>
      <c r="K146" s="159"/>
    </row>
    <row r="147" spans="1:11" s="410" customFormat="1" ht="45" hidden="1">
      <c r="A147" s="268" t="s">
        <v>384</v>
      </c>
      <c r="B147" s="59"/>
      <c r="C147" s="424">
        <v>250000</v>
      </c>
      <c r="D147" s="424">
        <v>250000</v>
      </c>
      <c r="E147" s="424"/>
      <c r="F147" s="424">
        <v>271250</v>
      </c>
      <c r="G147" s="424">
        <v>271250</v>
      </c>
      <c r="H147" s="424"/>
      <c r="I147" s="424">
        <v>289966</v>
      </c>
      <c r="J147" s="424">
        <v>289966</v>
      </c>
      <c r="K147" s="425"/>
    </row>
    <row r="148" spans="1:11" s="410" customFormat="1" ht="11.25" hidden="1">
      <c r="A148" s="125" t="s">
        <v>646</v>
      </c>
      <c r="B148" s="59"/>
      <c r="C148" s="158"/>
      <c r="D148" s="158"/>
      <c r="E148" s="158"/>
      <c r="F148" s="158"/>
      <c r="G148" s="158"/>
      <c r="H148" s="158"/>
      <c r="I148" s="158"/>
      <c r="J148" s="158"/>
      <c r="K148" s="159"/>
    </row>
    <row r="149" spans="1:11" s="410" customFormat="1" ht="11.25" hidden="1">
      <c r="A149" s="139" t="s">
        <v>245</v>
      </c>
      <c r="B149" s="59"/>
      <c r="C149" s="158"/>
      <c r="D149" s="158"/>
      <c r="E149" s="158"/>
      <c r="F149" s="158"/>
      <c r="G149" s="158"/>
      <c r="H149" s="158"/>
      <c r="I149" s="158"/>
      <c r="J149" s="158"/>
      <c r="K149" s="159"/>
    </row>
    <row r="150" spans="1:11" s="410" customFormat="1" ht="22.5" hidden="1">
      <c r="A150" s="138" t="s">
        <v>388</v>
      </c>
      <c r="B150" s="59"/>
      <c r="C150" s="381">
        <v>250</v>
      </c>
      <c r="D150" s="381">
        <v>250</v>
      </c>
      <c r="E150" s="381"/>
      <c r="F150" s="381">
        <v>271.2</v>
      </c>
      <c r="G150" s="381">
        <v>271.2</v>
      </c>
      <c r="H150" s="381"/>
      <c r="I150" s="381">
        <v>290</v>
      </c>
      <c r="J150" s="381">
        <v>290</v>
      </c>
      <c r="K150" s="159"/>
    </row>
    <row r="151" spans="1:11" s="410" customFormat="1" ht="11.25" hidden="1">
      <c r="A151" s="139" t="s">
        <v>649</v>
      </c>
      <c r="B151" s="59"/>
      <c r="C151" s="381"/>
      <c r="D151" s="381"/>
      <c r="E151" s="381"/>
      <c r="F151" s="381"/>
      <c r="G151" s="381"/>
      <c r="H151" s="381"/>
      <c r="I151" s="381"/>
      <c r="J151" s="381"/>
      <c r="K151" s="159"/>
    </row>
    <row r="152" spans="1:11" s="410" customFormat="1" ht="11.25" hidden="1">
      <c r="A152" s="135" t="s">
        <v>389</v>
      </c>
      <c r="B152" s="59"/>
      <c r="C152" s="381">
        <v>7</v>
      </c>
      <c r="D152" s="381">
        <v>7</v>
      </c>
      <c r="E152" s="381"/>
      <c r="F152" s="381">
        <v>7</v>
      </c>
      <c r="G152" s="381">
        <v>7</v>
      </c>
      <c r="H152" s="381"/>
      <c r="I152" s="381">
        <v>7</v>
      </c>
      <c r="J152" s="381">
        <v>7</v>
      </c>
      <c r="K152" s="382"/>
    </row>
    <row r="153" spans="1:11" s="410" customFormat="1" ht="11.25" hidden="1">
      <c r="A153" s="136" t="s">
        <v>188</v>
      </c>
      <c r="B153" s="59"/>
      <c r="C153" s="158"/>
      <c r="D153" s="158"/>
      <c r="E153" s="158"/>
      <c r="F153" s="158"/>
      <c r="G153" s="158"/>
      <c r="H153" s="158"/>
      <c r="I153" s="158"/>
      <c r="J153" s="158"/>
      <c r="K153" s="159"/>
    </row>
    <row r="154" spans="1:11" s="410" customFormat="1" ht="12" customHeight="1" hidden="1">
      <c r="A154" s="385" t="s">
        <v>390</v>
      </c>
      <c r="B154" s="59"/>
      <c r="C154" s="381">
        <v>35700</v>
      </c>
      <c r="D154" s="381">
        <v>35700</v>
      </c>
      <c r="E154" s="381"/>
      <c r="F154" s="381">
        <v>38734</v>
      </c>
      <c r="G154" s="381">
        <v>38734</v>
      </c>
      <c r="H154" s="381"/>
      <c r="I154" s="381">
        <v>41406</v>
      </c>
      <c r="J154" s="381">
        <v>41406</v>
      </c>
      <c r="K154" s="220"/>
    </row>
    <row r="155" spans="1:11" s="410" customFormat="1" ht="11.25" hidden="1">
      <c r="A155" s="140" t="s">
        <v>667</v>
      </c>
      <c r="B155" s="59"/>
      <c r="C155" s="158"/>
      <c r="D155" s="158"/>
      <c r="E155" s="158"/>
      <c r="F155" s="158"/>
      <c r="G155" s="158"/>
      <c r="H155" s="158"/>
      <c r="I155" s="158"/>
      <c r="J155" s="158"/>
      <c r="K155" s="159"/>
    </row>
    <row r="156" spans="1:11" s="410" customFormat="1" ht="22.5" hidden="1">
      <c r="A156" s="130" t="s">
        <v>391</v>
      </c>
      <c r="B156" s="59"/>
      <c r="C156" s="381">
        <v>62</v>
      </c>
      <c r="D156" s="381">
        <v>62</v>
      </c>
      <c r="E156" s="381"/>
      <c r="F156" s="381">
        <v>64</v>
      </c>
      <c r="G156" s="381">
        <v>64</v>
      </c>
      <c r="H156" s="381"/>
      <c r="I156" s="381">
        <v>67</v>
      </c>
      <c r="J156" s="381">
        <v>67</v>
      </c>
      <c r="K156" s="159"/>
    </row>
    <row r="157" spans="1:11" s="410" customFormat="1" ht="35.25" customHeight="1" hidden="1">
      <c r="A157" s="416" t="s">
        <v>392</v>
      </c>
      <c r="B157" s="384" t="s">
        <v>675</v>
      </c>
      <c r="C157" s="422">
        <v>144000</v>
      </c>
      <c r="D157" s="422">
        <v>144000</v>
      </c>
      <c r="E157" s="422"/>
      <c r="F157" s="422">
        <v>156240</v>
      </c>
      <c r="G157" s="422">
        <v>156240</v>
      </c>
      <c r="H157" s="422"/>
      <c r="I157" s="422">
        <v>167021</v>
      </c>
      <c r="J157" s="422">
        <v>167021</v>
      </c>
      <c r="K157" s="423"/>
    </row>
    <row r="158" spans="1:11" s="410" customFormat="1" ht="112.5" hidden="1">
      <c r="A158" s="419" t="s">
        <v>132</v>
      </c>
      <c r="B158" s="59"/>
      <c r="C158" s="383"/>
      <c r="D158" s="383"/>
      <c r="E158" s="383"/>
      <c r="F158" s="383"/>
      <c r="G158" s="383"/>
      <c r="H158" s="383"/>
      <c r="I158" s="383"/>
      <c r="J158" s="383"/>
      <c r="K158" s="159"/>
    </row>
    <row r="159" spans="1:11" s="410" customFormat="1" ht="33.75" hidden="1">
      <c r="A159" s="268" t="s">
        <v>133</v>
      </c>
      <c r="B159" s="59"/>
      <c r="C159" s="424">
        <v>144000</v>
      </c>
      <c r="D159" s="424">
        <v>144000</v>
      </c>
      <c r="E159" s="424"/>
      <c r="F159" s="424">
        <v>156240</v>
      </c>
      <c r="G159" s="424">
        <v>156240</v>
      </c>
      <c r="H159" s="424"/>
      <c r="I159" s="424">
        <v>167021</v>
      </c>
      <c r="J159" s="424">
        <v>167021</v>
      </c>
      <c r="K159" s="425"/>
    </row>
    <row r="160" spans="1:11" s="410" customFormat="1" ht="11.25" hidden="1">
      <c r="A160" s="125" t="s">
        <v>646</v>
      </c>
      <c r="B160" s="59"/>
      <c r="C160" s="158"/>
      <c r="D160" s="158"/>
      <c r="E160" s="158"/>
      <c r="F160" s="158"/>
      <c r="G160" s="158"/>
      <c r="H160" s="158"/>
      <c r="I160" s="158"/>
      <c r="J160" s="158"/>
      <c r="K160" s="159"/>
    </row>
    <row r="161" spans="1:11" s="410" customFormat="1" ht="11.25" hidden="1">
      <c r="A161" s="139" t="s">
        <v>649</v>
      </c>
      <c r="B161" s="59"/>
      <c r="C161" s="158"/>
      <c r="D161" s="158"/>
      <c r="E161" s="158"/>
      <c r="F161" s="158"/>
      <c r="G161" s="158"/>
      <c r="H161" s="158"/>
      <c r="I161" s="158"/>
      <c r="J161" s="158"/>
      <c r="K161" s="159"/>
    </row>
    <row r="162" spans="1:11" s="410" customFormat="1" ht="11.25" hidden="1">
      <c r="A162" s="135" t="s">
        <v>134</v>
      </c>
      <c r="B162" s="59"/>
      <c r="C162" s="381">
        <v>794687</v>
      </c>
      <c r="D162" s="381">
        <v>794687</v>
      </c>
      <c r="E162" s="381"/>
      <c r="F162" s="381">
        <v>794687</v>
      </c>
      <c r="G162" s="381">
        <v>794687</v>
      </c>
      <c r="H162" s="381"/>
      <c r="I162" s="381">
        <v>794687</v>
      </c>
      <c r="J162" s="381">
        <v>794687</v>
      </c>
      <c r="K162" s="159"/>
    </row>
    <row r="163" spans="1:11" s="410" customFormat="1" ht="11.25" hidden="1">
      <c r="A163" s="135" t="s">
        <v>347</v>
      </c>
      <c r="B163" s="59"/>
      <c r="C163" s="381">
        <v>763000</v>
      </c>
      <c r="D163" s="381">
        <v>763000</v>
      </c>
      <c r="E163" s="381"/>
      <c r="F163" s="381">
        <v>827855</v>
      </c>
      <c r="G163" s="381">
        <v>827855</v>
      </c>
      <c r="H163" s="381"/>
      <c r="I163" s="381">
        <v>884977</v>
      </c>
      <c r="J163" s="381">
        <v>884977</v>
      </c>
      <c r="K163" s="159"/>
    </row>
    <row r="164" spans="1:11" s="410" customFormat="1" ht="34.5" customHeight="1" hidden="1">
      <c r="A164" s="416" t="s">
        <v>393</v>
      </c>
      <c r="B164" s="384" t="s">
        <v>675</v>
      </c>
      <c r="C164" s="422">
        <v>400000</v>
      </c>
      <c r="D164" s="422">
        <v>400000</v>
      </c>
      <c r="E164" s="422"/>
      <c r="F164" s="422">
        <v>434000</v>
      </c>
      <c r="G164" s="422">
        <v>434000</v>
      </c>
      <c r="H164" s="422"/>
      <c r="I164" s="422">
        <v>463946</v>
      </c>
      <c r="J164" s="422">
        <v>463946</v>
      </c>
      <c r="K164" s="423"/>
    </row>
    <row r="165" spans="1:11" s="410" customFormat="1" ht="45" hidden="1">
      <c r="A165" s="419" t="s">
        <v>135</v>
      </c>
      <c r="B165" s="59"/>
      <c r="C165" s="383"/>
      <c r="D165" s="383"/>
      <c r="E165" s="383"/>
      <c r="F165" s="383"/>
      <c r="G165" s="383"/>
      <c r="H165" s="383"/>
      <c r="I165" s="383"/>
      <c r="J165" s="383"/>
      <c r="K165" s="159"/>
    </row>
    <row r="166" spans="1:11" s="410" customFormat="1" ht="56.25" hidden="1">
      <c r="A166" s="268" t="s">
        <v>137</v>
      </c>
      <c r="B166" s="59"/>
      <c r="C166" s="424">
        <v>400000</v>
      </c>
      <c r="D166" s="424">
        <v>400000</v>
      </c>
      <c r="E166" s="424"/>
      <c r="F166" s="424">
        <v>434000</v>
      </c>
      <c r="G166" s="424">
        <v>434000</v>
      </c>
      <c r="H166" s="424"/>
      <c r="I166" s="424">
        <v>463946</v>
      </c>
      <c r="J166" s="424">
        <v>463946</v>
      </c>
      <c r="K166" s="425"/>
    </row>
    <row r="167" s="410" customFormat="1" ht="11.25" hidden="1">
      <c r="A167" s="125" t="s">
        <v>646</v>
      </c>
    </row>
    <row r="168" s="410" customFormat="1" ht="11.25" hidden="1">
      <c r="A168" s="139" t="s">
        <v>346</v>
      </c>
    </row>
    <row r="169" s="410" customFormat="1" ht="11.25" hidden="1">
      <c r="A169" s="135"/>
    </row>
    <row r="170" s="420" customFormat="1" ht="11.25" hidden="1">
      <c r="A170" s="135"/>
    </row>
    <row r="173" spans="1:9" ht="18">
      <c r="A173" s="429" t="s">
        <v>482</v>
      </c>
      <c r="E173" s="443" t="s">
        <v>483</v>
      </c>
      <c r="F173" s="443"/>
      <c r="H173" s="443" t="s">
        <v>27</v>
      </c>
      <c r="I173" s="443"/>
    </row>
    <row r="178" spans="1:11" ht="12">
      <c r="A178" s="391"/>
      <c r="B178" s="392"/>
      <c r="C178" s="393"/>
      <c r="D178" s="394"/>
      <c r="E178" s="394"/>
      <c r="F178" s="393"/>
      <c r="G178" s="394"/>
      <c r="H178" s="394"/>
      <c r="I178" s="395"/>
      <c r="J178" s="395"/>
      <c r="K178" s="395"/>
    </row>
    <row r="179" spans="1:11" ht="11.25">
      <c r="A179" s="396"/>
      <c r="B179" s="397"/>
      <c r="C179" s="398"/>
      <c r="D179" s="398"/>
      <c r="E179" s="398"/>
      <c r="F179" s="398"/>
      <c r="G179" s="398"/>
      <c r="H179" s="398"/>
      <c r="I179" s="398"/>
      <c r="J179" s="398"/>
      <c r="K179" s="399"/>
    </row>
    <row r="180" spans="1:11" ht="11.25">
      <c r="A180" s="400"/>
      <c r="B180" s="397"/>
      <c r="C180" s="401"/>
      <c r="D180" s="401"/>
      <c r="E180" s="401"/>
      <c r="F180" s="401"/>
      <c r="G180" s="401"/>
      <c r="H180" s="401"/>
      <c r="I180" s="401"/>
      <c r="J180" s="401"/>
      <c r="K180" s="395"/>
    </row>
    <row r="181" spans="1:11" ht="11.25">
      <c r="A181" s="402"/>
      <c r="B181" s="397"/>
      <c r="C181" s="398"/>
      <c r="D181" s="398"/>
      <c r="E181" s="398"/>
      <c r="F181" s="398"/>
      <c r="G181" s="398"/>
      <c r="H181" s="398"/>
      <c r="I181" s="398"/>
      <c r="J181" s="398"/>
      <c r="K181" s="399"/>
    </row>
    <row r="182" spans="1:11" ht="11.25">
      <c r="A182" s="403"/>
      <c r="B182" s="397"/>
      <c r="C182" s="395"/>
      <c r="D182" s="395"/>
      <c r="E182" s="395"/>
      <c r="F182" s="395"/>
      <c r="G182" s="395"/>
      <c r="H182" s="395"/>
      <c r="I182" s="395"/>
      <c r="J182" s="395"/>
      <c r="K182" s="395"/>
    </row>
    <row r="183" spans="1:11" ht="11.25">
      <c r="A183" s="404"/>
      <c r="B183" s="397"/>
      <c r="C183" s="395"/>
      <c r="D183" s="395"/>
      <c r="E183" s="395"/>
      <c r="F183" s="395"/>
      <c r="G183" s="395"/>
      <c r="H183" s="395"/>
      <c r="I183" s="395"/>
      <c r="J183" s="395"/>
      <c r="K183" s="395"/>
    </row>
    <row r="184" spans="1:11" ht="11.25">
      <c r="A184" s="405"/>
      <c r="B184" s="397"/>
      <c r="C184" s="406"/>
      <c r="D184" s="406"/>
      <c r="E184" s="406"/>
      <c r="F184" s="406"/>
      <c r="G184" s="406"/>
      <c r="H184" s="406"/>
      <c r="I184" s="406"/>
      <c r="J184" s="406"/>
      <c r="K184" s="395"/>
    </row>
    <row r="185" spans="1:11" ht="11.25">
      <c r="A185" s="405"/>
      <c r="B185" s="397"/>
      <c r="C185" s="406"/>
      <c r="D185" s="406"/>
      <c r="E185" s="406"/>
      <c r="F185" s="406"/>
      <c r="G185" s="406"/>
      <c r="H185" s="406"/>
      <c r="I185" s="406"/>
      <c r="J185" s="406"/>
      <c r="K185" s="395"/>
    </row>
    <row r="186" spans="1:11" ht="34.5" customHeight="1">
      <c r="A186" s="396"/>
      <c r="B186" s="397"/>
      <c r="C186" s="398"/>
      <c r="D186" s="398"/>
      <c r="E186" s="398"/>
      <c r="F186" s="398"/>
      <c r="G186" s="398"/>
      <c r="H186" s="398"/>
      <c r="I186" s="398"/>
      <c r="J186" s="398"/>
      <c r="K186" s="399"/>
    </row>
    <row r="187" spans="1:11" ht="11.25">
      <c r="A187" s="400"/>
      <c r="B187" s="397"/>
      <c r="C187" s="401"/>
      <c r="D187" s="401"/>
      <c r="E187" s="401"/>
      <c r="F187" s="401"/>
      <c r="G187" s="401"/>
      <c r="H187" s="401"/>
      <c r="I187" s="401"/>
      <c r="J187" s="401"/>
      <c r="K187" s="395"/>
    </row>
    <row r="188" spans="1:11" ht="11.25">
      <c r="A188" s="402"/>
      <c r="B188" s="397"/>
      <c r="C188" s="398"/>
      <c r="D188" s="398"/>
      <c r="E188" s="398"/>
      <c r="F188" s="398"/>
      <c r="G188" s="398"/>
      <c r="H188" s="398"/>
      <c r="I188" s="398"/>
      <c r="J188" s="398"/>
      <c r="K188" s="399"/>
    </row>
    <row r="189" spans="1:11" ht="11.25">
      <c r="A189" s="407"/>
      <c r="B189" s="407"/>
      <c r="C189" s="407"/>
      <c r="D189" s="407"/>
      <c r="E189" s="407"/>
      <c r="F189" s="407"/>
      <c r="G189" s="407"/>
      <c r="H189" s="407"/>
      <c r="I189" s="407"/>
      <c r="J189" s="407"/>
      <c r="K189" s="407"/>
    </row>
    <row r="190" spans="1:11" ht="11.25">
      <c r="A190" s="407"/>
      <c r="B190" s="407"/>
      <c r="C190" s="407"/>
      <c r="D190" s="407"/>
      <c r="E190" s="407"/>
      <c r="F190" s="407"/>
      <c r="G190" s="407"/>
      <c r="H190" s="407"/>
      <c r="I190" s="407"/>
      <c r="J190" s="407"/>
      <c r="K190" s="407"/>
    </row>
    <row r="191" spans="1:11" ht="11.25">
      <c r="A191" s="407"/>
      <c r="B191" s="407"/>
      <c r="C191" s="407"/>
      <c r="D191" s="407"/>
      <c r="E191" s="407"/>
      <c r="F191" s="407"/>
      <c r="G191" s="407"/>
      <c r="H191" s="407"/>
      <c r="I191" s="407"/>
      <c r="J191" s="407"/>
      <c r="K191" s="407"/>
    </row>
    <row r="192" spans="1:11" ht="11.25">
      <c r="A192" s="407"/>
      <c r="B192" s="407"/>
      <c r="C192" s="407"/>
      <c r="D192" s="407"/>
      <c r="E192" s="407"/>
      <c r="F192" s="407"/>
      <c r="G192" s="407"/>
      <c r="H192" s="407"/>
      <c r="I192" s="407"/>
      <c r="J192" s="407"/>
      <c r="K192" s="407"/>
    </row>
    <row r="193" spans="1:11" ht="11.25">
      <c r="A193" s="407"/>
      <c r="B193" s="407"/>
      <c r="C193" s="407"/>
      <c r="D193" s="407"/>
      <c r="E193" s="407"/>
      <c r="F193" s="407"/>
      <c r="G193" s="407"/>
      <c r="H193" s="407"/>
      <c r="I193" s="407"/>
      <c r="J193" s="407"/>
      <c r="K193" s="407"/>
    </row>
    <row r="194" spans="1:11" ht="11.25">
      <c r="A194" s="407"/>
      <c r="B194" s="407"/>
      <c r="C194" s="407"/>
      <c r="D194" s="407"/>
      <c r="E194" s="407"/>
      <c r="F194" s="407"/>
      <c r="G194" s="407"/>
      <c r="H194" s="407"/>
      <c r="I194" s="407"/>
      <c r="J194" s="407"/>
      <c r="K194" s="407"/>
    </row>
    <row r="195" spans="1:11" ht="11.25">
      <c r="A195" s="407"/>
      <c r="B195" s="407"/>
      <c r="C195" s="407"/>
      <c r="D195" s="407"/>
      <c r="E195" s="407"/>
      <c r="F195" s="407"/>
      <c r="G195" s="407"/>
      <c r="H195" s="407"/>
      <c r="I195" s="407"/>
      <c r="J195" s="407"/>
      <c r="K195" s="407"/>
    </row>
    <row r="196" spans="1:11" ht="11.25">
      <c r="A196" s="407"/>
      <c r="B196" s="407"/>
      <c r="C196" s="407"/>
      <c r="D196" s="407"/>
      <c r="E196" s="407"/>
      <c r="F196" s="407"/>
      <c r="G196" s="407"/>
      <c r="H196" s="407"/>
      <c r="I196" s="407"/>
      <c r="J196" s="407"/>
      <c r="K196" s="407"/>
    </row>
    <row r="197" spans="1:11" ht="11.25">
      <c r="A197" s="407"/>
      <c r="B197" s="407"/>
      <c r="C197" s="407"/>
      <c r="D197" s="407"/>
      <c r="E197" s="407"/>
      <c r="F197" s="407"/>
      <c r="G197" s="407"/>
      <c r="H197" s="407"/>
      <c r="I197" s="407"/>
      <c r="J197" s="407"/>
      <c r="K197" s="407"/>
    </row>
    <row r="198" spans="1:11" ht="11.25">
      <c r="A198" s="407"/>
      <c r="B198" s="407"/>
      <c r="C198" s="407"/>
      <c r="D198" s="407"/>
      <c r="E198" s="407"/>
      <c r="F198" s="407"/>
      <c r="G198" s="407"/>
      <c r="H198" s="407"/>
      <c r="I198" s="407"/>
      <c r="J198" s="407"/>
      <c r="K198" s="407"/>
    </row>
    <row r="199" spans="1:11" ht="11.25">
      <c r="A199" s="407"/>
      <c r="B199" s="407"/>
      <c r="C199" s="407"/>
      <c r="D199" s="407"/>
      <c r="E199" s="407"/>
      <c r="F199" s="407"/>
      <c r="G199" s="407"/>
      <c r="H199" s="407"/>
      <c r="I199" s="407"/>
      <c r="J199" s="407"/>
      <c r="K199" s="407"/>
    </row>
    <row r="200" spans="1:11" ht="11.25">
      <c r="A200" s="407"/>
      <c r="B200" s="407"/>
      <c r="C200" s="407"/>
      <c r="D200" s="407"/>
      <c r="E200" s="407"/>
      <c r="F200" s="407"/>
      <c r="G200" s="407"/>
      <c r="H200" s="407"/>
      <c r="I200" s="407"/>
      <c r="J200" s="407"/>
      <c r="K200" s="407"/>
    </row>
    <row r="201" spans="1:11" ht="11.25">
      <c r="A201" s="407"/>
      <c r="B201" s="407"/>
      <c r="C201" s="407"/>
      <c r="D201" s="407"/>
      <c r="E201" s="407"/>
      <c r="F201" s="407"/>
      <c r="G201" s="407"/>
      <c r="H201" s="407"/>
      <c r="I201" s="407"/>
      <c r="J201" s="407"/>
      <c r="K201" s="407"/>
    </row>
    <row r="202" spans="1:11" ht="11.25">
      <c r="A202" s="407"/>
      <c r="B202" s="407"/>
      <c r="C202" s="407"/>
      <c r="D202" s="407"/>
      <c r="E202" s="407"/>
      <c r="F202" s="407"/>
      <c r="G202" s="407"/>
      <c r="H202" s="407"/>
      <c r="I202" s="407"/>
      <c r="J202" s="407"/>
      <c r="K202" s="407"/>
    </row>
    <row r="203" spans="1:11" ht="11.25">
      <c r="A203" s="407"/>
      <c r="B203" s="407"/>
      <c r="C203" s="407"/>
      <c r="D203" s="407"/>
      <c r="E203" s="407"/>
      <c r="F203" s="407"/>
      <c r="G203" s="407"/>
      <c r="H203" s="407"/>
      <c r="I203" s="407"/>
      <c r="J203" s="407"/>
      <c r="K203" s="407"/>
    </row>
    <row r="204" spans="1:11" ht="11.25">
      <c r="A204" s="407"/>
      <c r="B204" s="407"/>
      <c r="C204" s="407"/>
      <c r="D204" s="407"/>
      <c r="E204" s="407"/>
      <c r="F204" s="407"/>
      <c r="G204" s="407"/>
      <c r="H204" s="407"/>
      <c r="I204" s="407"/>
      <c r="J204" s="407"/>
      <c r="K204" s="407"/>
    </row>
    <row r="205" spans="1:11" ht="11.25">
      <c r="A205" s="407"/>
      <c r="B205" s="407"/>
      <c r="C205" s="407"/>
      <c r="D205" s="407"/>
      <c r="E205" s="407"/>
      <c r="F205" s="407"/>
      <c r="G205" s="407"/>
      <c r="H205" s="407"/>
      <c r="I205" s="407"/>
      <c r="J205" s="407"/>
      <c r="K205" s="407"/>
    </row>
    <row r="206" spans="1:11" ht="11.25">
      <c r="A206" s="407"/>
      <c r="B206" s="407"/>
      <c r="C206" s="407"/>
      <c r="D206" s="407"/>
      <c r="E206" s="407"/>
      <c r="F206" s="407"/>
      <c r="G206" s="407"/>
      <c r="H206" s="407"/>
      <c r="I206" s="407"/>
      <c r="J206" s="407"/>
      <c r="K206" s="407"/>
    </row>
    <row r="207" spans="1:11" ht="11.25">
      <c r="A207" s="407"/>
      <c r="B207" s="407"/>
      <c r="C207" s="407"/>
      <c r="D207" s="407"/>
      <c r="E207" s="407"/>
      <c r="F207" s="407"/>
      <c r="G207" s="407"/>
      <c r="H207" s="407"/>
      <c r="I207" s="407"/>
      <c r="J207" s="407"/>
      <c r="K207" s="407"/>
    </row>
    <row r="208" spans="1:11" ht="11.25">
      <c r="A208" s="407"/>
      <c r="B208" s="407"/>
      <c r="C208" s="407"/>
      <c r="D208" s="407"/>
      <c r="E208" s="407"/>
      <c r="F208" s="407"/>
      <c r="G208" s="407"/>
      <c r="H208" s="407"/>
      <c r="I208" s="407"/>
      <c r="J208" s="407"/>
      <c r="K208" s="407"/>
    </row>
    <row r="209" spans="1:11" ht="11.25">
      <c r="A209" s="407"/>
      <c r="B209" s="407"/>
      <c r="C209" s="407"/>
      <c r="D209" s="407"/>
      <c r="E209" s="407"/>
      <c r="F209" s="407"/>
      <c r="G209" s="407"/>
      <c r="H209" s="407"/>
      <c r="I209" s="407"/>
      <c r="J209" s="407"/>
      <c r="K209" s="407"/>
    </row>
    <row r="210" spans="1:11" ht="11.25">
      <c r="A210" s="407"/>
      <c r="B210" s="407"/>
      <c r="C210" s="407"/>
      <c r="D210" s="407"/>
      <c r="E210" s="407"/>
      <c r="F210" s="407"/>
      <c r="G210" s="407"/>
      <c r="H210" s="407"/>
      <c r="I210" s="407"/>
      <c r="J210" s="407"/>
      <c r="K210" s="407"/>
    </row>
    <row r="211" spans="1:11" ht="11.25">
      <c r="A211" s="407"/>
      <c r="B211" s="407"/>
      <c r="C211" s="407"/>
      <c r="D211" s="407"/>
      <c r="E211" s="407"/>
      <c r="F211" s="407"/>
      <c r="G211" s="407"/>
      <c r="H211" s="407"/>
      <c r="I211" s="407"/>
      <c r="J211" s="407"/>
      <c r="K211" s="407"/>
    </row>
    <row r="212" spans="1:11" ht="11.25">
      <c r="A212" s="407"/>
      <c r="B212" s="407"/>
      <c r="C212" s="407"/>
      <c r="D212" s="407"/>
      <c r="E212" s="407"/>
      <c r="F212" s="407"/>
      <c r="G212" s="407"/>
      <c r="H212" s="407"/>
      <c r="I212" s="407"/>
      <c r="J212" s="407"/>
      <c r="K212" s="407"/>
    </row>
    <row r="213" spans="1:11" ht="11.25">
      <c r="A213" s="407"/>
      <c r="B213" s="407"/>
      <c r="C213" s="407"/>
      <c r="D213" s="407"/>
      <c r="E213" s="407"/>
      <c r="F213" s="407"/>
      <c r="G213" s="407"/>
      <c r="H213" s="407"/>
      <c r="I213" s="407"/>
      <c r="J213" s="407"/>
      <c r="K213" s="407"/>
    </row>
    <row r="214" spans="1:11" ht="11.25">
      <c r="A214" s="407"/>
      <c r="B214" s="407"/>
      <c r="C214" s="407"/>
      <c r="D214" s="407"/>
      <c r="E214" s="407"/>
      <c r="F214" s="407"/>
      <c r="G214" s="407"/>
      <c r="H214" s="407"/>
      <c r="I214" s="407"/>
      <c r="J214" s="407"/>
      <c r="K214" s="407"/>
    </row>
    <row r="215" spans="1:11" ht="11.25">
      <c r="A215" s="407"/>
      <c r="B215" s="407"/>
      <c r="C215" s="407"/>
      <c r="D215" s="407"/>
      <c r="E215" s="407"/>
      <c r="F215" s="407"/>
      <c r="G215" s="407"/>
      <c r="H215" s="407"/>
      <c r="I215" s="407"/>
      <c r="J215" s="407"/>
      <c r="K215" s="407"/>
    </row>
    <row r="216" spans="1:11" ht="11.25">
      <c r="A216" s="407"/>
      <c r="B216" s="407"/>
      <c r="C216" s="407"/>
      <c r="D216" s="407"/>
      <c r="E216" s="407"/>
      <c r="F216" s="407"/>
      <c r="G216" s="407"/>
      <c r="H216" s="407"/>
      <c r="I216" s="407"/>
      <c r="J216" s="407"/>
      <c r="K216" s="407"/>
    </row>
    <row r="217" spans="1:11" ht="11.25">
      <c r="A217" s="407"/>
      <c r="B217" s="407"/>
      <c r="C217" s="407"/>
      <c r="D217" s="407"/>
      <c r="E217" s="407"/>
      <c r="F217" s="407"/>
      <c r="G217" s="407"/>
      <c r="H217" s="407"/>
      <c r="I217" s="407"/>
      <c r="J217" s="407"/>
      <c r="K217" s="407"/>
    </row>
    <row r="218" spans="1:11" ht="11.25">
      <c r="A218" s="407"/>
      <c r="B218" s="407"/>
      <c r="C218" s="407"/>
      <c r="D218" s="407"/>
      <c r="E218" s="407"/>
      <c r="F218" s="407"/>
      <c r="G218" s="407"/>
      <c r="H218" s="407"/>
      <c r="I218" s="407"/>
      <c r="J218" s="407"/>
      <c r="K218" s="407"/>
    </row>
    <row r="219" spans="1:11" ht="11.25">
      <c r="A219" s="407"/>
      <c r="B219" s="407"/>
      <c r="C219" s="407"/>
      <c r="D219" s="407"/>
      <c r="E219" s="407"/>
      <c r="F219" s="407"/>
      <c r="G219" s="407"/>
      <c r="H219" s="407"/>
      <c r="I219" s="407"/>
      <c r="J219" s="407"/>
      <c r="K219" s="407"/>
    </row>
    <row r="220" spans="1:11" ht="11.25">
      <c r="A220" s="407"/>
      <c r="B220" s="407"/>
      <c r="C220" s="407"/>
      <c r="D220" s="407"/>
      <c r="E220" s="407"/>
      <c r="F220" s="407"/>
      <c r="G220" s="407"/>
      <c r="H220" s="407"/>
      <c r="I220" s="407"/>
      <c r="J220" s="407"/>
      <c r="K220" s="407"/>
    </row>
    <row r="221" spans="1:11" ht="11.25">
      <c r="A221" s="407"/>
      <c r="B221" s="407"/>
      <c r="C221" s="407"/>
      <c r="D221" s="407"/>
      <c r="E221" s="407"/>
      <c r="F221" s="407"/>
      <c r="G221" s="407"/>
      <c r="H221" s="407"/>
      <c r="I221" s="407"/>
      <c r="J221" s="407"/>
      <c r="K221" s="407"/>
    </row>
    <row r="222" spans="1:11" ht="11.25">
      <c r="A222" s="407"/>
      <c r="B222" s="407"/>
      <c r="C222" s="407"/>
      <c r="D222" s="407"/>
      <c r="E222" s="407"/>
      <c r="F222" s="407"/>
      <c r="G222" s="407"/>
      <c r="H222" s="407"/>
      <c r="I222" s="407"/>
      <c r="J222" s="407"/>
      <c r="K222" s="407"/>
    </row>
    <row r="223" spans="1:11" ht="11.25">
      <c r="A223" s="407"/>
      <c r="B223" s="407"/>
      <c r="C223" s="407"/>
      <c r="D223" s="407"/>
      <c r="E223" s="407"/>
      <c r="F223" s="407"/>
      <c r="G223" s="407"/>
      <c r="H223" s="407"/>
      <c r="I223" s="407"/>
      <c r="J223" s="407"/>
      <c r="K223" s="407"/>
    </row>
    <row r="224" spans="1:11" ht="11.25">
      <c r="A224" s="407"/>
      <c r="B224" s="407"/>
      <c r="C224" s="407"/>
      <c r="D224" s="407"/>
      <c r="E224" s="407"/>
      <c r="F224" s="407"/>
      <c r="G224" s="407"/>
      <c r="H224" s="407"/>
      <c r="I224" s="407"/>
      <c r="J224" s="407"/>
      <c r="K224" s="407"/>
    </row>
    <row r="225" spans="1:11" ht="11.25">
      <c r="A225" s="407"/>
      <c r="B225" s="407"/>
      <c r="C225" s="407"/>
      <c r="D225" s="407"/>
      <c r="E225" s="407"/>
      <c r="F225" s="407"/>
      <c r="G225" s="407"/>
      <c r="H225" s="407"/>
      <c r="I225" s="407"/>
      <c r="J225" s="407"/>
      <c r="K225" s="407"/>
    </row>
    <row r="226" spans="1:11" ht="11.25">
      <c r="A226" s="407"/>
      <c r="B226" s="407"/>
      <c r="C226" s="407"/>
      <c r="D226" s="407"/>
      <c r="E226" s="407"/>
      <c r="F226" s="407"/>
      <c r="G226" s="407"/>
      <c r="H226" s="407"/>
      <c r="I226" s="407"/>
      <c r="J226" s="407"/>
      <c r="K226" s="407"/>
    </row>
    <row r="227" spans="1:11" ht="11.25">
      <c r="A227" s="407"/>
      <c r="B227" s="407"/>
      <c r="C227" s="407"/>
      <c r="D227" s="407"/>
      <c r="E227" s="407"/>
      <c r="F227" s="407"/>
      <c r="G227" s="407"/>
      <c r="H227" s="407"/>
      <c r="I227" s="407"/>
      <c r="J227" s="407"/>
      <c r="K227" s="407"/>
    </row>
    <row r="228" spans="1:11" ht="11.25">
      <c r="A228" s="407"/>
      <c r="B228" s="407"/>
      <c r="C228" s="407"/>
      <c r="D228" s="407"/>
      <c r="E228" s="407"/>
      <c r="F228" s="407"/>
      <c r="G228" s="407"/>
      <c r="H228" s="407"/>
      <c r="I228" s="407"/>
      <c r="J228" s="407"/>
      <c r="K228" s="407"/>
    </row>
    <row r="229" spans="1:11" ht="11.25">
      <c r="A229" s="407"/>
      <c r="B229" s="407"/>
      <c r="C229" s="407"/>
      <c r="D229" s="407"/>
      <c r="E229" s="407"/>
      <c r="F229" s="407"/>
      <c r="G229" s="407"/>
      <c r="H229" s="407"/>
      <c r="I229" s="407"/>
      <c r="J229" s="407"/>
      <c r="K229" s="407"/>
    </row>
    <row r="230" spans="1:11" ht="11.25">
      <c r="A230" s="407"/>
      <c r="B230" s="407"/>
      <c r="C230" s="407"/>
      <c r="D230" s="407"/>
      <c r="E230" s="407"/>
      <c r="F230" s="407"/>
      <c r="G230" s="407"/>
      <c r="H230" s="407"/>
      <c r="I230" s="407"/>
      <c r="J230" s="407"/>
      <c r="K230" s="407"/>
    </row>
    <row r="231" spans="1:11" ht="11.25">
      <c r="A231" s="407"/>
      <c r="B231" s="407"/>
      <c r="C231" s="407"/>
      <c r="D231" s="407"/>
      <c r="E231" s="407"/>
      <c r="F231" s="407"/>
      <c r="G231" s="407"/>
      <c r="H231" s="407"/>
      <c r="I231" s="407"/>
      <c r="J231" s="407"/>
      <c r="K231" s="407"/>
    </row>
    <row r="232" spans="1:11" ht="11.25">
      <c r="A232" s="20"/>
      <c r="B232" s="20"/>
      <c r="C232" s="20"/>
      <c r="D232" s="20"/>
      <c r="E232" s="20"/>
      <c r="F232" s="20"/>
      <c r="G232" s="20"/>
      <c r="H232" s="20"/>
      <c r="I232" s="20"/>
      <c r="J232" s="20"/>
      <c r="K232" s="20"/>
    </row>
    <row r="233" spans="1:11" ht="11.25">
      <c r="A233" s="20"/>
      <c r="B233" s="20"/>
      <c r="C233" s="20"/>
      <c r="D233" s="20"/>
      <c r="E233" s="20"/>
      <c r="F233" s="20"/>
      <c r="G233" s="20"/>
      <c r="H233" s="20"/>
      <c r="I233" s="20"/>
      <c r="J233" s="20"/>
      <c r="K233" s="20"/>
    </row>
    <row r="234" spans="1:11" ht="11.25">
      <c r="A234" s="20"/>
      <c r="B234" s="20"/>
      <c r="C234" s="20"/>
      <c r="D234" s="20"/>
      <c r="E234" s="20"/>
      <c r="F234" s="20"/>
      <c r="G234" s="20"/>
      <c r="H234" s="20"/>
      <c r="I234" s="20"/>
      <c r="J234" s="20"/>
      <c r="K234" s="20"/>
    </row>
    <row r="235" spans="1:11" ht="11.25">
      <c r="A235" s="20"/>
      <c r="B235" s="20"/>
      <c r="C235" s="20"/>
      <c r="D235" s="20"/>
      <c r="E235" s="20"/>
      <c r="F235" s="20"/>
      <c r="G235" s="20"/>
      <c r="H235" s="20"/>
      <c r="I235" s="20"/>
      <c r="J235" s="20"/>
      <c r="K235" s="20"/>
    </row>
    <row r="236" spans="1:11" ht="11.25">
      <c r="A236" s="20"/>
      <c r="B236" s="20"/>
      <c r="C236" s="20"/>
      <c r="D236" s="20"/>
      <c r="E236" s="20"/>
      <c r="F236" s="20"/>
      <c r="G236" s="20"/>
      <c r="H236" s="20"/>
      <c r="I236" s="20"/>
      <c r="J236" s="20"/>
      <c r="K236" s="20"/>
    </row>
    <row r="237" spans="1:11" ht="11.25">
      <c r="A237" s="20"/>
      <c r="B237" s="20"/>
      <c r="C237" s="20"/>
      <c r="D237" s="20"/>
      <c r="E237" s="20"/>
      <c r="F237" s="20"/>
      <c r="G237" s="20"/>
      <c r="H237" s="20"/>
      <c r="I237" s="20"/>
      <c r="J237" s="20"/>
      <c r="K237" s="20"/>
    </row>
  </sheetData>
  <sheetProtection/>
  <mergeCells count="19">
    <mergeCell ref="E173:F173"/>
    <mergeCell ref="F10:H10"/>
    <mergeCell ref="A8:J8"/>
    <mergeCell ref="J11:K11"/>
    <mergeCell ref="I11:I12"/>
    <mergeCell ref="G11:H11"/>
    <mergeCell ref="C11:C12"/>
    <mergeCell ref="D11:E11"/>
    <mergeCell ref="F11:F12"/>
    <mergeCell ref="H173:I173"/>
    <mergeCell ref="A6:K6"/>
    <mergeCell ref="B10:B12"/>
    <mergeCell ref="J1:K1"/>
    <mergeCell ref="J2:K2"/>
    <mergeCell ref="J3:K3"/>
    <mergeCell ref="J4:K4"/>
    <mergeCell ref="I10:K10"/>
    <mergeCell ref="A10:A12"/>
    <mergeCell ref="C10:E10"/>
  </mergeCells>
  <printOptions/>
  <pageMargins left="0.5905511811023623" right="0.3937007874015748" top="0.7874015748031497" bottom="0.7874015748031497" header="0.15748031496062992"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734"/>
  <sheetViews>
    <sheetView zoomScaleSheetLayoutView="100" workbookViewId="0" topLeftCell="A1">
      <selection activeCell="A218" sqref="A218:K242"/>
    </sheetView>
  </sheetViews>
  <sheetFormatPr defaultColWidth="9.33203125" defaultRowHeight="11.25"/>
  <cols>
    <col min="1" max="1" width="57.33203125" style="0" customWidth="1"/>
    <col min="2" max="2" width="4" style="0" customWidth="1"/>
    <col min="3" max="4" width="12.33203125" style="0" customWidth="1"/>
    <col min="5" max="5" width="11" style="0" customWidth="1"/>
    <col min="6" max="7" width="12.33203125" style="0" customWidth="1"/>
    <col min="8" max="8" width="10.83203125" style="0" customWidth="1"/>
    <col min="9" max="10" width="12.33203125" style="0" customWidth="1"/>
    <col min="11" max="11" width="11" style="0" customWidth="1"/>
    <col min="12" max="16384" width="10.33203125" style="0" customWidth="1"/>
  </cols>
  <sheetData>
    <row r="1" spans="2:11" ht="15.75">
      <c r="B1" s="1"/>
      <c r="C1" s="1"/>
      <c r="D1" s="1"/>
      <c r="E1" s="1"/>
      <c r="F1" s="1"/>
      <c r="J1" s="444" t="s">
        <v>235</v>
      </c>
      <c r="K1" s="444"/>
    </row>
    <row r="2" spans="10:11" ht="11.25">
      <c r="J2" s="444" t="s">
        <v>195</v>
      </c>
      <c r="K2" s="444"/>
    </row>
    <row r="3" spans="10:11" ht="11.25">
      <c r="J3" s="444" t="s">
        <v>196</v>
      </c>
      <c r="K3" s="444"/>
    </row>
    <row r="4" spans="10:11" ht="11.25">
      <c r="J4" s="444" t="s">
        <v>197</v>
      </c>
      <c r="K4" s="444"/>
    </row>
    <row r="6" spans="1:11" ht="15.75" customHeight="1">
      <c r="A6" s="435" t="s">
        <v>399</v>
      </c>
      <c r="B6" s="435"/>
      <c r="C6" s="435"/>
      <c r="D6" s="435"/>
      <c r="E6" s="435"/>
      <c r="F6" s="435"/>
      <c r="G6" s="435"/>
      <c r="H6" s="435"/>
      <c r="I6" s="435"/>
      <c r="J6" s="435"/>
      <c r="K6" s="435"/>
    </row>
    <row r="9" ht="12" thickBot="1">
      <c r="K9" t="s">
        <v>198</v>
      </c>
    </row>
    <row r="10" spans="1:11" ht="16.5" customHeight="1" thickBot="1">
      <c r="A10" s="436" t="s">
        <v>199</v>
      </c>
      <c r="B10" s="436" t="s">
        <v>200</v>
      </c>
      <c r="C10" s="440" t="s">
        <v>178</v>
      </c>
      <c r="D10" s="441"/>
      <c r="E10" s="442"/>
      <c r="F10" s="440" t="s">
        <v>201</v>
      </c>
      <c r="G10" s="441"/>
      <c r="H10" s="442"/>
      <c r="I10" s="440" t="s">
        <v>269</v>
      </c>
      <c r="J10" s="441"/>
      <c r="K10" s="442"/>
    </row>
    <row r="11" spans="1:11" ht="12" thickBot="1">
      <c r="A11" s="437"/>
      <c r="B11" s="437"/>
      <c r="C11" s="436" t="s">
        <v>283</v>
      </c>
      <c r="D11" s="440" t="s">
        <v>284</v>
      </c>
      <c r="E11" s="442"/>
      <c r="F11" s="436" t="s">
        <v>283</v>
      </c>
      <c r="G11" s="440" t="s">
        <v>284</v>
      </c>
      <c r="H11" s="442"/>
      <c r="I11" s="436" t="s">
        <v>283</v>
      </c>
      <c r="J11" s="440" t="s">
        <v>284</v>
      </c>
      <c r="K11" s="442"/>
    </row>
    <row r="12" spans="1:11" ht="37.5" customHeight="1" thickBot="1">
      <c r="A12" s="438"/>
      <c r="B12" s="438"/>
      <c r="C12" s="438"/>
      <c r="D12" s="8" t="s">
        <v>407</v>
      </c>
      <c r="E12" s="3" t="s">
        <v>408</v>
      </c>
      <c r="F12" s="438"/>
      <c r="G12" s="8" t="s">
        <v>407</v>
      </c>
      <c r="H12" s="3" t="s">
        <v>408</v>
      </c>
      <c r="I12" s="438"/>
      <c r="J12" s="8" t="s">
        <v>407</v>
      </c>
      <c r="K12" s="3" t="s">
        <v>408</v>
      </c>
    </row>
    <row r="13" spans="1:11" ht="12" thickBot="1">
      <c r="A13" s="4" t="s">
        <v>18</v>
      </c>
      <c r="B13" s="5" t="s">
        <v>19</v>
      </c>
      <c r="C13" s="5" t="s">
        <v>21</v>
      </c>
      <c r="D13" s="6" t="s">
        <v>22</v>
      </c>
      <c r="E13" s="5" t="s">
        <v>23</v>
      </c>
      <c r="F13" s="6" t="s">
        <v>27</v>
      </c>
      <c r="G13" s="5" t="s">
        <v>27</v>
      </c>
      <c r="H13" s="6" t="s">
        <v>27</v>
      </c>
      <c r="I13" s="5" t="s">
        <v>27</v>
      </c>
      <c r="J13" s="6" t="s">
        <v>27</v>
      </c>
      <c r="K13" s="5" t="s">
        <v>27</v>
      </c>
    </row>
    <row r="14" spans="1:11" ht="11.25">
      <c r="A14" s="223" t="s">
        <v>323</v>
      </c>
      <c r="B14" s="146"/>
      <c r="C14" s="224">
        <f>C16+C19+C22+C25+C28+C31+C34+C37+C40+C42+C44+C46+C48</f>
        <v>12532.957</v>
      </c>
      <c r="D14" s="224">
        <f aca="true" t="shared" si="0" ref="D14:K14">D16+D19+D22+D25+D28+D31+D34+D37+D40+D42+D44+D46+D48</f>
        <v>12387.257</v>
      </c>
      <c r="E14" s="224">
        <f t="shared" si="0"/>
        <v>145.7</v>
      </c>
      <c r="F14" s="191">
        <f>G14+H14</f>
        <v>13778.2</v>
      </c>
      <c r="G14" s="224">
        <v>13632.2</v>
      </c>
      <c r="H14" s="224">
        <f t="shared" si="0"/>
        <v>146</v>
      </c>
      <c r="I14" s="224">
        <f t="shared" si="0"/>
        <v>14045.9</v>
      </c>
      <c r="J14" s="224">
        <f t="shared" si="0"/>
        <v>13899.9</v>
      </c>
      <c r="K14" s="225">
        <f t="shared" si="0"/>
        <v>146</v>
      </c>
    </row>
    <row r="15" spans="1:11" ht="12">
      <c r="A15" s="226" t="s">
        <v>312</v>
      </c>
      <c r="B15" s="227"/>
      <c r="C15" s="228"/>
      <c r="D15" s="228"/>
      <c r="E15" s="228"/>
      <c r="F15" s="228"/>
      <c r="G15" s="228"/>
      <c r="H15" s="228"/>
      <c r="I15" s="228"/>
      <c r="J15" s="228"/>
      <c r="K15" s="229"/>
    </row>
    <row r="16" spans="1:11" ht="32.25">
      <c r="A16" s="230" t="s">
        <v>262</v>
      </c>
      <c r="B16" s="231"/>
      <c r="C16" s="191">
        <f>D16+E16</f>
        <v>8768.857</v>
      </c>
      <c r="D16" s="191">
        <v>8623.157</v>
      </c>
      <c r="E16" s="191">
        <v>145.7</v>
      </c>
      <c r="F16" s="191">
        <v>9534.4</v>
      </c>
      <c r="G16" s="191" t="s">
        <v>717</v>
      </c>
      <c r="H16" s="191">
        <v>146</v>
      </c>
      <c r="I16" s="191">
        <f>J16+K16</f>
        <v>9549.4</v>
      </c>
      <c r="J16" s="191">
        <v>9403.4</v>
      </c>
      <c r="K16" s="222">
        <v>146</v>
      </c>
    </row>
    <row r="17" spans="1:11" s="10" customFormat="1" ht="22.5">
      <c r="A17" s="49" t="s">
        <v>618</v>
      </c>
      <c r="B17" s="50"/>
      <c r="C17" s="151"/>
      <c r="D17" s="151"/>
      <c r="E17" s="151"/>
      <c r="F17" s="151"/>
      <c r="G17" s="151"/>
      <c r="H17" s="151"/>
      <c r="I17" s="151"/>
      <c r="J17" s="151"/>
      <c r="K17" s="152"/>
    </row>
    <row r="18" spans="1:11" ht="12">
      <c r="A18" s="232">
        <v>210105</v>
      </c>
      <c r="B18" s="21"/>
      <c r="C18" s="151"/>
      <c r="D18" s="151"/>
      <c r="E18" s="151"/>
      <c r="F18" s="151"/>
      <c r="G18" s="151"/>
      <c r="H18" s="151"/>
      <c r="I18" s="151"/>
      <c r="J18" s="151"/>
      <c r="K18" s="152"/>
    </row>
    <row r="19" spans="1:11" ht="32.25">
      <c r="A19" s="233" t="s">
        <v>250</v>
      </c>
      <c r="B19" s="231"/>
      <c r="C19" s="191">
        <f>D19+E19</f>
        <v>400</v>
      </c>
      <c r="D19" s="191">
        <v>400</v>
      </c>
      <c r="E19" s="191"/>
      <c r="F19" s="191">
        <f>G19+H19</f>
        <v>445.2</v>
      </c>
      <c r="G19" s="191">
        <v>445.2</v>
      </c>
      <c r="H19" s="191"/>
      <c r="I19" s="191">
        <f>J19+K19</f>
        <v>508</v>
      </c>
      <c r="J19" s="191">
        <v>508</v>
      </c>
      <c r="K19" s="222"/>
    </row>
    <row r="20" spans="1:11" ht="45">
      <c r="A20" s="49" t="s">
        <v>619</v>
      </c>
      <c r="B20" s="50"/>
      <c r="C20" s="151"/>
      <c r="D20" s="151"/>
      <c r="E20" s="151"/>
      <c r="F20" s="151"/>
      <c r="G20" s="151"/>
      <c r="H20" s="151"/>
      <c r="I20" s="151"/>
      <c r="J20" s="151"/>
      <c r="K20" s="152"/>
    </row>
    <row r="21" spans="1:11" ht="12">
      <c r="A21" s="232">
        <v>210110</v>
      </c>
      <c r="B21" s="47"/>
      <c r="C21" s="153"/>
      <c r="D21" s="154"/>
      <c r="E21" s="154"/>
      <c r="F21" s="154"/>
      <c r="G21" s="155"/>
      <c r="H21" s="155"/>
      <c r="I21" s="154"/>
      <c r="J21" s="154"/>
      <c r="K21" s="156"/>
    </row>
    <row r="22" spans="1:11" ht="42.75">
      <c r="A22" s="233" t="s">
        <v>251</v>
      </c>
      <c r="B22" s="231"/>
      <c r="C22" s="191">
        <f>D22+E22</f>
        <v>512.1</v>
      </c>
      <c r="D22" s="191">
        <v>512.1</v>
      </c>
      <c r="E22" s="191"/>
      <c r="F22" s="191">
        <f>G22+H22</f>
        <v>550</v>
      </c>
      <c r="G22" s="191">
        <v>550</v>
      </c>
      <c r="H22" s="191"/>
      <c r="I22" s="191">
        <f>J22+K22</f>
        <v>550</v>
      </c>
      <c r="J22" s="191">
        <v>550</v>
      </c>
      <c r="K22" s="222"/>
    </row>
    <row r="23" spans="1:11" s="10" customFormat="1" ht="33.75">
      <c r="A23" s="51" t="s">
        <v>620</v>
      </c>
      <c r="B23" s="29"/>
      <c r="C23" s="154"/>
      <c r="D23" s="154"/>
      <c r="E23" s="154"/>
      <c r="F23" s="154"/>
      <c r="G23" s="154"/>
      <c r="H23" s="154"/>
      <c r="I23" s="154"/>
      <c r="J23" s="154"/>
      <c r="K23" s="156"/>
    </row>
    <row r="24" spans="1:11" s="10" customFormat="1" ht="12">
      <c r="A24" s="232">
        <v>120201</v>
      </c>
      <c r="B24" s="33"/>
      <c r="C24" s="153"/>
      <c r="D24" s="157"/>
      <c r="E24" s="157"/>
      <c r="F24" s="153"/>
      <c r="G24" s="157"/>
      <c r="H24" s="157"/>
      <c r="I24" s="154"/>
      <c r="J24" s="154"/>
      <c r="K24" s="156"/>
    </row>
    <row r="25" spans="1:11" s="10" customFormat="1" ht="21">
      <c r="A25" s="233" t="s">
        <v>252</v>
      </c>
      <c r="B25" s="29"/>
      <c r="C25" s="191">
        <f>D25+E25</f>
        <v>550</v>
      </c>
      <c r="D25" s="191">
        <v>550</v>
      </c>
      <c r="E25" s="191"/>
      <c r="F25" s="191">
        <f>G25+H25</f>
        <v>612.1</v>
      </c>
      <c r="G25" s="191">
        <v>612.1</v>
      </c>
      <c r="H25" s="191"/>
      <c r="I25" s="191">
        <f>J25+K25</f>
        <v>698.5</v>
      </c>
      <c r="J25" s="191">
        <v>698.5</v>
      </c>
      <c r="K25" s="222"/>
    </row>
    <row r="26" spans="1:11" ht="33.75">
      <c r="A26" s="51" t="s">
        <v>621</v>
      </c>
      <c r="B26" s="29"/>
      <c r="C26" s="154"/>
      <c r="D26" s="154"/>
      <c r="E26" s="154"/>
      <c r="F26" s="154"/>
      <c r="G26" s="154"/>
      <c r="H26" s="154"/>
      <c r="I26" s="154"/>
      <c r="J26" s="154"/>
      <c r="K26" s="156"/>
    </row>
    <row r="27" spans="1:11" s="10" customFormat="1" ht="12">
      <c r="A27" s="232">
        <v>120100</v>
      </c>
      <c r="B27" s="48"/>
      <c r="C27" s="153"/>
      <c r="D27" s="154"/>
      <c r="E27" s="154"/>
      <c r="F27" s="153"/>
      <c r="G27" s="154"/>
      <c r="H27" s="154"/>
      <c r="I27" s="154"/>
      <c r="J27" s="154"/>
      <c r="K27" s="156"/>
    </row>
    <row r="28" spans="1:11" s="10" customFormat="1" ht="21">
      <c r="A28" s="233" t="s">
        <v>253</v>
      </c>
      <c r="B28" s="29"/>
      <c r="C28" s="191">
        <f>D28+E28</f>
        <v>950</v>
      </c>
      <c r="D28" s="191">
        <v>950</v>
      </c>
      <c r="E28" s="191"/>
      <c r="F28" s="191">
        <f>G28+H28</f>
        <v>1000</v>
      </c>
      <c r="G28" s="191">
        <v>1000</v>
      </c>
      <c r="H28" s="191"/>
      <c r="I28" s="191">
        <f>J28+K28</f>
        <v>1000</v>
      </c>
      <c r="J28" s="191">
        <v>1000</v>
      </c>
      <c r="K28" s="222"/>
    </row>
    <row r="29" spans="1:11" ht="33.75">
      <c r="A29" s="51" t="s">
        <v>625</v>
      </c>
      <c r="B29" s="29"/>
      <c r="C29" s="154"/>
      <c r="D29" s="154"/>
      <c r="E29" s="154"/>
      <c r="F29" s="154"/>
      <c r="G29" s="154"/>
      <c r="H29" s="154"/>
      <c r="I29" s="154"/>
      <c r="J29" s="154"/>
      <c r="K29" s="156"/>
    </row>
    <row r="30" spans="1:11" s="10" customFormat="1" ht="12">
      <c r="A30" s="232">
        <v>180404</v>
      </c>
      <c r="B30" s="48"/>
      <c r="C30" s="153"/>
      <c r="D30" s="154"/>
      <c r="E30" s="154"/>
      <c r="F30" s="153"/>
      <c r="G30" s="154"/>
      <c r="H30" s="154"/>
      <c r="I30" s="154"/>
      <c r="J30" s="154"/>
      <c r="K30" s="156"/>
    </row>
    <row r="31" spans="1:11" s="10" customFormat="1" ht="21">
      <c r="A31" s="233" t="s">
        <v>254</v>
      </c>
      <c r="B31" s="29"/>
      <c r="C31" s="191">
        <f>D31+E31</f>
        <v>150</v>
      </c>
      <c r="D31" s="191">
        <v>150</v>
      </c>
      <c r="E31" s="191"/>
      <c r="F31" s="191">
        <f>G31+H31</f>
        <v>180</v>
      </c>
      <c r="G31" s="191">
        <v>180</v>
      </c>
      <c r="H31" s="191"/>
      <c r="I31" s="191">
        <f>J31+K31</f>
        <v>180</v>
      </c>
      <c r="J31" s="191">
        <v>180</v>
      </c>
      <c r="K31" s="222"/>
    </row>
    <row r="32" spans="1:11" s="10" customFormat="1" ht="45">
      <c r="A32" s="51" t="s">
        <v>626</v>
      </c>
      <c r="B32" s="29"/>
      <c r="C32" s="154"/>
      <c r="D32" s="154"/>
      <c r="E32" s="154"/>
      <c r="F32" s="154"/>
      <c r="G32" s="154"/>
      <c r="H32" s="154"/>
      <c r="I32" s="154"/>
      <c r="J32" s="154"/>
      <c r="K32" s="156"/>
    </row>
    <row r="33" spans="1:11" s="10" customFormat="1" ht="12">
      <c r="A33" s="232">
        <v>180107</v>
      </c>
      <c r="B33" s="27"/>
      <c r="C33" s="153"/>
      <c r="D33" s="154"/>
      <c r="E33" s="154"/>
      <c r="F33" s="153"/>
      <c r="G33" s="154"/>
      <c r="H33" s="154"/>
      <c r="I33" s="154"/>
      <c r="J33" s="154"/>
      <c r="K33" s="156"/>
    </row>
    <row r="34" spans="1:11" s="10" customFormat="1" ht="42">
      <c r="A34" s="233" t="s">
        <v>255</v>
      </c>
      <c r="B34" s="29"/>
      <c r="C34" s="191">
        <f>D34+E34</f>
        <v>500</v>
      </c>
      <c r="D34" s="191">
        <v>500</v>
      </c>
      <c r="E34" s="191"/>
      <c r="F34" s="191">
        <f>G34+H34</f>
        <v>556.5</v>
      </c>
      <c r="G34" s="191">
        <v>556.5</v>
      </c>
      <c r="H34" s="191"/>
      <c r="I34" s="191">
        <f>J34+K34</f>
        <v>635</v>
      </c>
      <c r="J34" s="191">
        <v>635</v>
      </c>
      <c r="K34" s="222"/>
    </row>
    <row r="35" spans="1:11" s="10" customFormat="1" ht="22.5">
      <c r="A35" s="51" t="s">
        <v>627</v>
      </c>
      <c r="B35" s="29"/>
      <c r="C35" s="154"/>
      <c r="D35" s="154"/>
      <c r="E35" s="154"/>
      <c r="F35" s="154"/>
      <c r="G35" s="154"/>
      <c r="H35" s="154"/>
      <c r="I35" s="154"/>
      <c r="J35" s="154"/>
      <c r="K35" s="156"/>
    </row>
    <row r="36" spans="1:11" s="10" customFormat="1" ht="12">
      <c r="A36" s="232">
        <v>180109</v>
      </c>
      <c r="B36" s="27"/>
      <c r="C36" s="153"/>
      <c r="D36" s="154"/>
      <c r="E36" s="154"/>
      <c r="F36" s="153"/>
      <c r="G36" s="154"/>
      <c r="H36" s="154"/>
      <c r="I36" s="154"/>
      <c r="J36" s="154"/>
      <c r="K36" s="156"/>
    </row>
    <row r="37" spans="1:11" s="10" customFormat="1" ht="21">
      <c r="A37" s="233" t="s">
        <v>256</v>
      </c>
      <c r="B37" s="29"/>
      <c r="C37" s="191">
        <f>D37+E37</f>
        <v>250</v>
      </c>
      <c r="D37" s="191">
        <v>250</v>
      </c>
      <c r="E37" s="191"/>
      <c r="F37" s="191">
        <f>G37+H37</f>
        <v>260</v>
      </c>
      <c r="G37" s="191">
        <v>260</v>
      </c>
      <c r="H37" s="191"/>
      <c r="I37" s="191">
        <f>J37+K37</f>
        <v>270</v>
      </c>
      <c r="J37" s="191">
        <v>270</v>
      </c>
      <c r="K37" s="222"/>
    </row>
    <row r="38" spans="1:11" s="10" customFormat="1" ht="22.5">
      <c r="A38" s="51" t="s">
        <v>628</v>
      </c>
      <c r="B38" s="29"/>
      <c r="C38" s="154"/>
      <c r="D38" s="154"/>
      <c r="E38" s="154"/>
      <c r="F38" s="154"/>
      <c r="G38" s="154"/>
      <c r="H38" s="154"/>
      <c r="I38" s="154"/>
      <c r="J38" s="154"/>
      <c r="K38" s="156"/>
    </row>
    <row r="39" spans="1:11" s="10" customFormat="1" ht="12">
      <c r="A39" s="232">
        <v>250404</v>
      </c>
      <c r="B39" s="27"/>
      <c r="C39" s="153"/>
      <c r="D39" s="154"/>
      <c r="E39" s="154"/>
      <c r="F39" s="153"/>
      <c r="G39" s="154"/>
      <c r="H39" s="154"/>
      <c r="I39" s="154"/>
      <c r="J39" s="154"/>
      <c r="K39" s="156"/>
    </row>
    <row r="40" spans="1:11" s="10" customFormat="1" ht="11.25">
      <c r="A40" s="233" t="s">
        <v>29</v>
      </c>
      <c r="B40" s="29"/>
      <c r="C40" s="191">
        <f>D40+E40</f>
        <v>50</v>
      </c>
      <c r="D40" s="191">
        <v>50</v>
      </c>
      <c r="E40" s="191"/>
      <c r="F40" s="191">
        <f>G40+H40</f>
        <v>65</v>
      </c>
      <c r="G40" s="191">
        <v>65</v>
      </c>
      <c r="H40" s="191"/>
      <c r="I40" s="191">
        <f>J40+K40</f>
        <v>80</v>
      </c>
      <c r="J40" s="191">
        <v>80</v>
      </c>
      <c r="K40" s="222"/>
    </row>
    <row r="41" spans="1:11" s="10" customFormat="1" ht="22.5">
      <c r="A41" s="51" t="s">
        <v>257</v>
      </c>
      <c r="B41" s="29"/>
      <c r="C41" s="154"/>
      <c r="D41" s="154"/>
      <c r="E41" s="154"/>
      <c r="F41" s="154"/>
      <c r="G41" s="154"/>
      <c r="H41" s="154"/>
      <c r="I41" s="154"/>
      <c r="J41" s="154"/>
      <c r="K41" s="156"/>
    </row>
    <row r="42" spans="1:11" s="10" customFormat="1" ht="31.5">
      <c r="A42" s="233" t="s">
        <v>30</v>
      </c>
      <c r="B42" s="29"/>
      <c r="C42" s="191">
        <f>D42+E42</f>
        <v>30</v>
      </c>
      <c r="D42" s="191">
        <v>30</v>
      </c>
      <c r="E42" s="191"/>
      <c r="F42" s="191">
        <f>G42+H42</f>
        <v>35</v>
      </c>
      <c r="G42" s="191">
        <v>35</v>
      </c>
      <c r="H42" s="191"/>
      <c r="I42" s="191">
        <f>J42+K42</f>
        <v>35</v>
      </c>
      <c r="J42" s="191">
        <v>35</v>
      </c>
      <c r="K42" s="222"/>
    </row>
    <row r="43" spans="1:11" s="10" customFormat="1" ht="11.25">
      <c r="A43" s="51" t="s">
        <v>258</v>
      </c>
      <c r="B43" s="29"/>
      <c r="C43" s="154"/>
      <c r="D43" s="154"/>
      <c r="E43" s="154"/>
      <c r="F43" s="154"/>
      <c r="G43" s="154"/>
      <c r="H43" s="154"/>
      <c r="I43" s="154"/>
      <c r="J43" s="154"/>
      <c r="K43" s="156"/>
    </row>
    <row r="44" spans="1:11" s="10" customFormat="1" ht="21">
      <c r="A44" s="233" t="s">
        <v>31</v>
      </c>
      <c r="B44" s="29"/>
      <c r="C44" s="191">
        <f>D44+E44</f>
        <v>22</v>
      </c>
      <c r="D44" s="191">
        <v>22</v>
      </c>
      <c r="E44" s="191"/>
      <c r="F44" s="191">
        <f>G44+H44</f>
        <v>25</v>
      </c>
      <c r="G44" s="191">
        <v>25</v>
      </c>
      <c r="H44" s="191"/>
      <c r="I44" s="191">
        <f>J44+K44</f>
        <v>25</v>
      </c>
      <c r="J44" s="191">
        <v>25</v>
      </c>
      <c r="K44" s="222"/>
    </row>
    <row r="45" spans="1:11" s="10" customFormat="1" ht="11.25">
      <c r="A45" s="51" t="s">
        <v>259</v>
      </c>
      <c r="B45" s="29"/>
      <c r="C45" s="154"/>
      <c r="D45" s="154"/>
      <c r="E45" s="154"/>
      <c r="F45" s="154"/>
      <c r="G45" s="154"/>
      <c r="H45" s="154"/>
      <c r="I45" s="154"/>
      <c r="J45" s="154"/>
      <c r="K45" s="156"/>
    </row>
    <row r="46" spans="1:11" s="10" customFormat="1" ht="21">
      <c r="A46" s="233" t="s">
        <v>32</v>
      </c>
      <c r="B46" s="29"/>
      <c r="C46" s="191">
        <f>D46+E46</f>
        <v>50</v>
      </c>
      <c r="D46" s="191">
        <v>50</v>
      </c>
      <c r="E46" s="191"/>
      <c r="F46" s="191">
        <f>G46+H46</f>
        <v>65</v>
      </c>
      <c r="G46" s="191">
        <v>65</v>
      </c>
      <c r="H46" s="191"/>
      <c r="I46" s="191">
        <f>J46+K46</f>
        <v>65</v>
      </c>
      <c r="J46" s="191">
        <v>65</v>
      </c>
      <c r="K46" s="222"/>
    </row>
    <row r="47" spans="1:11" s="10" customFormat="1" ht="33.75">
      <c r="A47" s="51" t="s">
        <v>260</v>
      </c>
      <c r="B47" s="29"/>
      <c r="C47" s="154"/>
      <c r="D47" s="154"/>
      <c r="E47" s="154"/>
      <c r="F47" s="154"/>
      <c r="G47" s="154"/>
      <c r="H47" s="154"/>
      <c r="I47" s="154"/>
      <c r="J47" s="154"/>
      <c r="K47" s="156"/>
    </row>
    <row r="48" spans="1:11" s="10" customFormat="1" ht="31.5">
      <c r="A48" s="233" t="s">
        <v>309</v>
      </c>
      <c r="B48" s="29"/>
      <c r="C48" s="191">
        <f>D48+E48</f>
        <v>300</v>
      </c>
      <c r="D48" s="191">
        <v>300</v>
      </c>
      <c r="E48" s="191"/>
      <c r="F48" s="191">
        <f>G48+H48</f>
        <v>450</v>
      </c>
      <c r="G48" s="191">
        <v>450</v>
      </c>
      <c r="H48" s="191"/>
      <c r="I48" s="191">
        <f>J48+K48</f>
        <v>450</v>
      </c>
      <c r="J48" s="191">
        <v>450</v>
      </c>
      <c r="K48" s="222"/>
    </row>
    <row r="49" spans="1:11" s="10" customFormat="1" ht="33.75">
      <c r="A49" s="51" t="s">
        <v>261</v>
      </c>
      <c r="B49" s="29"/>
      <c r="C49" s="154"/>
      <c r="D49" s="154"/>
      <c r="E49" s="154"/>
      <c r="F49" s="154"/>
      <c r="G49" s="154"/>
      <c r="H49" s="154"/>
      <c r="I49" s="154"/>
      <c r="J49" s="154"/>
      <c r="K49" s="156"/>
    </row>
    <row r="50" spans="1:11" s="10" customFormat="1" ht="22.5">
      <c r="A50" s="234" t="s">
        <v>324</v>
      </c>
      <c r="B50" s="36"/>
      <c r="C50" s="199">
        <f aca="true" t="shared" si="1" ref="C50:K50">C52+C55+C61+C58</f>
        <v>722.6</v>
      </c>
      <c r="D50" s="199">
        <f t="shared" si="1"/>
        <v>714.5</v>
      </c>
      <c r="E50" s="199">
        <f t="shared" si="1"/>
        <v>8.1</v>
      </c>
      <c r="F50" s="199">
        <f t="shared" si="1"/>
        <v>803.3385000000001</v>
      </c>
      <c r="G50" s="199">
        <f t="shared" si="1"/>
        <v>795.2384999999999</v>
      </c>
      <c r="H50" s="199">
        <f t="shared" si="1"/>
        <v>8.1</v>
      </c>
      <c r="I50" s="199">
        <f t="shared" si="1"/>
        <v>1018.0528950000001</v>
      </c>
      <c r="J50" s="199">
        <f t="shared" si="1"/>
        <v>1009.9528950000001</v>
      </c>
      <c r="K50" s="219">
        <f t="shared" si="1"/>
        <v>8.1</v>
      </c>
    </row>
    <row r="51" spans="1:11" s="10" customFormat="1" ht="12">
      <c r="A51" s="232">
        <v>10116</v>
      </c>
      <c r="B51" s="36"/>
      <c r="C51" s="153"/>
      <c r="D51" s="158"/>
      <c r="E51" s="158"/>
      <c r="F51" s="153"/>
      <c r="G51" s="158"/>
      <c r="H51" s="158"/>
      <c r="I51" s="153"/>
      <c r="J51" s="158"/>
      <c r="K51" s="159"/>
    </row>
    <row r="52" spans="1:11" ht="53.25">
      <c r="A52" s="233" t="s">
        <v>249</v>
      </c>
      <c r="B52" s="36"/>
      <c r="C52" s="191">
        <f>D52+E52</f>
        <v>442.6</v>
      </c>
      <c r="D52" s="191">
        <v>434.5</v>
      </c>
      <c r="E52" s="191">
        <v>8.1</v>
      </c>
      <c r="F52" s="191">
        <f>G52+H52</f>
        <v>491.6985</v>
      </c>
      <c r="G52" s="191">
        <f>D52*1.113</f>
        <v>483.5985</v>
      </c>
      <c r="H52" s="191">
        <v>8.1</v>
      </c>
      <c r="I52" s="191">
        <f>J52+K52</f>
        <v>622.2700950000001</v>
      </c>
      <c r="J52" s="191">
        <f>G52*1.27</f>
        <v>614.1700950000001</v>
      </c>
      <c r="K52" s="222">
        <v>8.1</v>
      </c>
    </row>
    <row r="53" spans="1:11" ht="56.25">
      <c r="A53" s="61" t="s">
        <v>660</v>
      </c>
      <c r="B53" s="36"/>
      <c r="C53" s="153"/>
      <c r="D53" s="158"/>
      <c r="E53" s="158"/>
      <c r="F53" s="153"/>
      <c r="G53" s="158"/>
      <c r="H53" s="158"/>
      <c r="I53" s="153"/>
      <c r="J53" s="158"/>
      <c r="K53" s="159"/>
    </row>
    <row r="54" spans="1:11" ht="12">
      <c r="A54" s="232">
        <v>100203</v>
      </c>
      <c r="B54" s="36"/>
      <c r="C54" s="153"/>
      <c r="D54" s="158"/>
      <c r="E54" s="158"/>
      <c r="F54" s="153"/>
      <c r="G54" s="158"/>
      <c r="H54" s="158"/>
      <c r="I54" s="153"/>
      <c r="J54" s="158"/>
      <c r="K54" s="159"/>
    </row>
    <row r="55" spans="1:11" ht="32.25">
      <c r="A55" s="233" t="s">
        <v>310</v>
      </c>
      <c r="B55" s="36"/>
      <c r="C55" s="191">
        <f>D55+E55</f>
        <v>140</v>
      </c>
      <c r="D55" s="191">
        <v>140</v>
      </c>
      <c r="E55" s="191"/>
      <c r="F55" s="191">
        <f>G55+H55</f>
        <v>155.82</v>
      </c>
      <c r="G55" s="191">
        <f>D55*1.113</f>
        <v>155.82</v>
      </c>
      <c r="H55" s="191"/>
      <c r="I55" s="191">
        <f>J55+K55</f>
        <v>197.8914</v>
      </c>
      <c r="J55" s="191">
        <f>G55*1.27</f>
        <v>197.8914</v>
      </c>
      <c r="K55" s="222"/>
    </row>
    <row r="56" spans="1:11" ht="33.75">
      <c r="A56" s="61" t="s">
        <v>237</v>
      </c>
      <c r="B56" s="36"/>
      <c r="C56" s="153"/>
      <c r="D56" s="158"/>
      <c r="E56" s="158"/>
      <c r="F56" s="153"/>
      <c r="G56" s="158"/>
      <c r="H56" s="158"/>
      <c r="I56" s="153"/>
      <c r="J56" s="158"/>
      <c r="K56" s="159"/>
    </row>
    <row r="57" spans="1:11" ht="12">
      <c r="A57" s="235">
        <v>90412</v>
      </c>
      <c r="B57" s="39"/>
      <c r="C57" s="158"/>
      <c r="D57" s="158"/>
      <c r="E57" s="158"/>
      <c r="F57" s="153"/>
      <c r="G57" s="158"/>
      <c r="H57" s="158"/>
      <c r="I57" s="160"/>
      <c r="J57" s="160"/>
      <c r="K57" s="161"/>
    </row>
    <row r="58" spans="1:11" ht="32.25">
      <c r="A58" s="233" t="s">
        <v>311</v>
      </c>
      <c r="B58" s="40"/>
      <c r="C58" s="191">
        <f>D58+E58</f>
        <v>20</v>
      </c>
      <c r="D58" s="191">
        <v>20</v>
      </c>
      <c r="E58" s="191"/>
      <c r="F58" s="191">
        <f>G58+H58</f>
        <v>22.259999999999998</v>
      </c>
      <c r="G58" s="191">
        <f>D58*1.113</f>
        <v>22.259999999999998</v>
      </c>
      <c r="H58" s="191"/>
      <c r="I58" s="191">
        <f>J58+K58</f>
        <v>28.2702</v>
      </c>
      <c r="J58" s="191">
        <f>G58*1.27</f>
        <v>28.2702</v>
      </c>
      <c r="K58" s="222"/>
    </row>
    <row r="59" spans="1:11" ht="22.5">
      <c r="A59" s="62" t="s">
        <v>662</v>
      </c>
      <c r="B59" s="41"/>
      <c r="C59" s="151"/>
      <c r="D59" s="151"/>
      <c r="E59" s="158"/>
      <c r="F59" s="153"/>
      <c r="G59" s="158"/>
      <c r="H59" s="158"/>
      <c r="I59" s="160"/>
      <c r="J59" s="160"/>
      <c r="K59" s="161"/>
    </row>
    <row r="60" spans="1:11" ht="12">
      <c r="A60" s="232">
        <v>250404</v>
      </c>
      <c r="B60" s="36"/>
      <c r="C60" s="162"/>
      <c r="D60" s="158"/>
      <c r="E60" s="158"/>
      <c r="F60" s="153"/>
      <c r="G60" s="158"/>
      <c r="H60" s="158"/>
      <c r="I60" s="153"/>
      <c r="J60" s="158"/>
      <c r="K60" s="159"/>
    </row>
    <row r="61" spans="1:11" ht="11.25">
      <c r="A61" s="233" t="s">
        <v>239</v>
      </c>
      <c r="B61" s="36"/>
      <c r="C61" s="191">
        <f>D61+E61</f>
        <v>120</v>
      </c>
      <c r="D61" s="191">
        <v>120</v>
      </c>
      <c r="E61" s="191"/>
      <c r="F61" s="191">
        <f>G61+H61</f>
        <v>133.56</v>
      </c>
      <c r="G61" s="191">
        <f>D61*1.113</f>
        <v>133.56</v>
      </c>
      <c r="H61" s="191"/>
      <c r="I61" s="191">
        <f>J61+K61</f>
        <v>169.62120000000002</v>
      </c>
      <c r="J61" s="191">
        <f>G61*1.27</f>
        <v>169.62120000000002</v>
      </c>
      <c r="K61" s="222"/>
    </row>
    <row r="62" spans="1:11" ht="22.5">
      <c r="A62" s="61" t="s">
        <v>661</v>
      </c>
      <c r="B62" s="36"/>
      <c r="C62" s="153"/>
      <c r="D62" s="158"/>
      <c r="E62" s="158"/>
      <c r="F62" s="153"/>
      <c r="G62" s="153"/>
      <c r="H62" s="158"/>
      <c r="I62" s="153"/>
      <c r="J62" s="158"/>
      <c r="K62" s="159"/>
    </row>
    <row r="63" spans="1:11" ht="11.25">
      <c r="A63" s="236" t="s">
        <v>236</v>
      </c>
      <c r="B63" s="41"/>
      <c r="C63" s="143">
        <f aca="true" t="shared" si="2" ref="C63:K63">C65+C68+C71+C74+C77</f>
        <v>3598.4449999999997</v>
      </c>
      <c r="D63" s="143">
        <f t="shared" si="2"/>
        <v>2225.245</v>
      </c>
      <c r="E63" s="143">
        <f t="shared" si="2"/>
        <v>1373.2</v>
      </c>
      <c r="F63" s="143">
        <f t="shared" si="2"/>
        <v>4005.069285</v>
      </c>
      <c r="G63" s="143">
        <f t="shared" si="2"/>
        <v>2476.6976849999996</v>
      </c>
      <c r="H63" s="143">
        <f t="shared" si="2"/>
        <v>1528.3716</v>
      </c>
      <c r="I63" s="143">
        <f t="shared" si="2"/>
        <v>5086.437991950001</v>
      </c>
      <c r="J63" s="143">
        <f t="shared" si="2"/>
        <v>3145.40605995</v>
      </c>
      <c r="K63" s="163">
        <f t="shared" si="2"/>
        <v>1941.0319319999999</v>
      </c>
    </row>
    <row r="64" spans="1:11" ht="12">
      <c r="A64" s="232" t="s">
        <v>312</v>
      </c>
      <c r="B64" s="41"/>
      <c r="C64" s="151"/>
      <c r="D64" s="151"/>
      <c r="E64" s="158"/>
      <c r="F64" s="153"/>
      <c r="G64" s="158"/>
      <c r="H64" s="158"/>
      <c r="I64" s="160"/>
      <c r="J64" s="160"/>
      <c r="K64" s="161"/>
    </row>
    <row r="65" spans="1:11" ht="42.75">
      <c r="A65" s="233" t="s">
        <v>744</v>
      </c>
      <c r="B65" s="41"/>
      <c r="C65" s="191">
        <f>D65+E65</f>
        <v>660.945</v>
      </c>
      <c r="D65" s="191">
        <v>660.945</v>
      </c>
      <c r="E65" s="191"/>
      <c r="F65" s="191">
        <f>G65+H65</f>
        <v>735.631785</v>
      </c>
      <c r="G65" s="191">
        <f>D65*1.113</f>
        <v>735.631785</v>
      </c>
      <c r="H65" s="191"/>
      <c r="I65" s="191">
        <f>J65+K65</f>
        <v>934.25236695</v>
      </c>
      <c r="J65" s="191">
        <f>G65*1.27</f>
        <v>934.25236695</v>
      </c>
      <c r="K65" s="222"/>
    </row>
    <row r="66" spans="1:11" ht="33.75">
      <c r="A66" s="63" t="s">
        <v>745</v>
      </c>
      <c r="B66" s="41"/>
      <c r="C66" s="151"/>
      <c r="D66" s="151"/>
      <c r="E66" s="158"/>
      <c r="F66" s="153"/>
      <c r="G66" s="158"/>
      <c r="H66" s="158"/>
      <c r="I66" s="160"/>
      <c r="J66" s="160"/>
      <c r="K66" s="161"/>
    </row>
    <row r="67" spans="1:11" ht="12">
      <c r="A67" s="232">
        <v>150101</v>
      </c>
      <c r="B67" s="41"/>
      <c r="C67" s="151"/>
      <c r="D67" s="151"/>
      <c r="E67" s="158"/>
      <c r="F67" s="153"/>
      <c r="G67" s="158"/>
      <c r="H67" s="158"/>
      <c r="I67" s="160"/>
      <c r="J67" s="160"/>
      <c r="K67" s="161"/>
    </row>
    <row r="68" spans="1:11" ht="32.25">
      <c r="A68" s="233" t="s">
        <v>746</v>
      </c>
      <c r="B68" s="41"/>
      <c r="C68" s="191">
        <f>D68+E68</f>
        <v>1373.2</v>
      </c>
      <c r="D68" s="191"/>
      <c r="E68" s="191">
        <v>1373.2</v>
      </c>
      <c r="F68" s="191">
        <f>G68+H68</f>
        <v>1528.3716</v>
      </c>
      <c r="G68" s="191"/>
      <c r="H68" s="191">
        <f>E68*1.113</f>
        <v>1528.3716</v>
      </c>
      <c r="I68" s="191">
        <f>J68+K68</f>
        <v>1941.0319319999999</v>
      </c>
      <c r="J68" s="191"/>
      <c r="K68" s="222">
        <f>H68*1.27</f>
        <v>1941.0319319999999</v>
      </c>
    </row>
    <row r="69" spans="1:11" ht="22.5">
      <c r="A69" s="64" t="s">
        <v>747</v>
      </c>
      <c r="B69" s="41"/>
      <c r="C69" s="151"/>
      <c r="D69" s="151"/>
      <c r="E69" s="158"/>
      <c r="F69" s="153"/>
      <c r="G69" s="158"/>
      <c r="H69" s="158"/>
      <c r="I69" s="160"/>
      <c r="J69" s="160"/>
      <c r="K69" s="161"/>
    </row>
    <row r="70" spans="1:11" ht="12">
      <c r="A70" s="232">
        <v>150107</v>
      </c>
      <c r="B70" s="41"/>
      <c r="C70" s="151"/>
      <c r="D70" s="151"/>
      <c r="E70" s="158"/>
      <c r="F70" s="153"/>
      <c r="G70" s="158"/>
      <c r="H70" s="158"/>
      <c r="I70" s="160"/>
      <c r="J70" s="160"/>
      <c r="K70" s="161"/>
    </row>
    <row r="71" spans="1:11" ht="21.75">
      <c r="A71" s="233" t="s">
        <v>748</v>
      </c>
      <c r="B71" s="41"/>
      <c r="C71" s="191">
        <f>D71+E71</f>
        <v>876.3</v>
      </c>
      <c r="D71" s="191">
        <v>876.3</v>
      </c>
      <c r="E71" s="191"/>
      <c r="F71" s="191">
        <f>G71+H71</f>
        <v>975.3218999999999</v>
      </c>
      <c r="G71" s="191">
        <f>D71*1.113</f>
        <v>975.3218999999999</v>
      </c>
      <c r="H71" s="191"/>
      <c r="I71" s="191">
        <f>J71+K71</f>
        <v>1238.658813</v>
      </c>
      <c r="J71" s="191">
        <f>G71*1.27</f>
        <v>1238.658813</v>
      </c>
      <c r="K71" s="222"/>
    </row>
    <row r="72" spans="1:11" ht="56.25">
      <c r="A72" s="65" t="s">
        <v>749</v>
      </c>
      <c r="B72" s="41"/>
      <c r="C72" s="153"/>
      <c r="D72" s="151"/>
      <c r="E72" s="158"/>
      <c r="F72" s="153"/>
      <c r="G72" s="158"/>
      <c r="H72" s="158"/>
      <c r="I72" s="153"/>
      <c r="J72" s="160"/>
      <c r="K72" s="161"/>
    </row>
    <row r="73" spans="1:11" ht="12">
      <c r="A73" s="232">
        <v>170901</v>
      </c>
      <c r="B73" s="41"/>
      <c r="C73" s="151"/>
      <c r="D73" s="151"/>
      <c r="E73" s="158"/>
      <c r="F73" s="153"/>
      <c r="G73" s="158"/>
      <c r="H73" s="158"/>
      <c r="I73" s="160"/>
      <c r="J73" s="160"/>
      <c r="K73" s="161"/>
    </row>
    <row r="74" spans="1:11" ht="11.25">
      <c r="A74" s="233" t="s">
        <v>128</v>
      </c>
      <c r="B74" s="41"/>
      <c r="C74" s="191">
        <f>D74+E74</f>
        <v>488</v>
      </c>
      <c r="D74" s="191">
        <v>488</v>
      </c>
      <c r="E74" s="191"/>
      <c r="F74" s="191">
        <f>G74+H74</f>
        <v>543.144</v>
      </c>
      <c r="G74" s="191">
        <f>D74*1.113</f>
        <v>543.144</v>
      </c>
      <c r="H74" s="191"/>
      <c r="I74" s="191">
        <f>J74+K74</f>
        <v>689.79288</v>
      </c>
      <c r="J74" s="191">
        <f>G74*1.27</f>
        <v>689.79288</v>
      </c>
      <c r="K74" s="222"/>
    </row>
    <row r="75" spans="1:11" ht="33.75">
      <c r="A75" s="66" t="s">
        <v>750</v>
      </c>
      <c r="B75" s="41"/>
      <c r="C75" s="151"/>
      <c r="D75" s="151"/>
      <c r="E75" s="158"/>
      <c r="F75" s="153"/>
      <c r="G75" s="158"/>
      <c r="H75" s="158"/>
      <c r="I75" s="160"/>
      <c r="J75" s="160"/>
      <c r="K75" s="161"/>
    </row>
    <row r="76" spans="1:11" ht="12">
      <c r="A76" s="232">
        <v>250404</v>
      </c>
      <c r="B76" s="41"/>
      <c r="C76" s="151"/>
      <c r="D76" s="151"/>
      <c r="E76" s="158"/>
      <c r="F76" s="153"/>
      <c r="G76" s="158"/>
      <c r="H76" s="158"/>
      <c r="I76" s="160"/>
      <c r="J76" s="160"/>
      <c r="K76" s="161"/>
    </row>
    <row r="77" spans="1:11" ht="32.25">
      <c r="A77" s="233" t="s">
        <v>751</v>
      </c>
      <c r="B77" s="41"/>
      <c r="C77" s="191">
        <f>D77+E77</f>
        <v>200</v>
      </c>
      <c r="D77" s="191">
        <v>200</v>
      </c>
      <c r="E77" s="191"/>
      <c r="F77" s="191">
        <f>G77+H77</f>
        <v>222.6</v>
      </c>
      <c r="G77" s="191">
        <f>D77*1.113</f>
        <v>222.6</v>
      </c>
      <c r="H77" s="191"/>
      <c r="I77" s="191">
        <f>J77+K77</f>
        <v>282.702</v>
      </c>
      <c r="J77" s="191">
        <f>G77*1.27</f>
        <v>282.702</v>
      </c>
      <c r="K77" s="222"/>
    </row>
    <row r="78" spans="1:11" ht="11.25">
      <c r="A78" s="67" t="s">
        <v>402</v>
      </c>
      <c r="B78" s="41"/>
      <c r="C78" s="151"/>
      <c r="D78" s="151"/>
      <c r="E78" s="158"/>
      <c r="F78" s="153"/>
      <c r="G78" s="158"/>
      <c r="H78" s="158"/>
      <c r="I78" s="160"/>
      <c r="J78" s="160"/>
      <c r="K78" s="161"/>
    </row>
    <row r="79" spans="1:11" ht="11.25">
      <c r="A79" s="237" t="s">
        <v>238</v>
      </c>
      <c r="B79" s="41"/>
      <c r="C79" s="143">
        <f>C81+C84+C86</f>
        <v>912.489</v>
      </c>
      <c r="D79" s="143">
        <f aca="true" t="shared" si="3" ref="D79:K79">D81+D84+D86</f>
        <v>907.489</v>
      </c>
      <c r="E79" s="143">
        <f t="shared" si="3"/>
        <v>5</v>
      </c>
      <c r="F79" s="143">
        <f t="shared" si="3"/>
        <v>912.489</v>
      </c>
      <c r="G79" s="143">
        <f t="shared" si="3"/>
        <v>907.489</v>
      </c>
      <c r="H79" s="143">
        <f t="shared" si="3"/>
        <v>5</v>
      </c>
      <c r="I79" s="143">
        <f t="shared" si="3"/>
        <v>912.489</v>
      </c>
      <c r="J79" s="143">
        <f t="shared" si="3"/>
        <v>907.489</v>
      </c>
      <c r="K79" s="163">
        <f t="shared" si="3"/>
        <v>5</v>
      </c>
    </row>
    <row r="80" spans="1:11" ht="12">
      <c r="A80" s="232" t="s">
        <v>312</v>
      </c>
      <c r="B80" s="41"/>
      <c r="C80" s="151"/>
      <c r="D80" s="151"/>
      <c r="E80" s="158"/>
      <c r="F80" s="153"/>
      <c r="G80" s="158"/>
      <c r="H80" s="158"/>
      <c r="I80" s="160"/>
      <c r="J80" s="160"/>
      <c r="K80" s="161"/>
    </row>
    <row r="81" spans="1:11" ht="11.25">
      <c r="A81" s="52" t="s">
        <v>126</v>
      </c>
      <c r="B81" s="41"/>
      <c r="C81" s="191">
        <f aca="true" t="shared" si="4" ref="C81:C86">D81+E81</f>
        <v>641.689</v>
      </c>
      <c r="D81" s="191">
        <v>636.689</v>
      </c>
      <c r="E81" s="191">
        <v>5</v>
      </c>
      <c r="F81" s="191">
        <f>G81+H81</f>
        <v>641.689</v>
      </c>
      <c r="G81" s="191">
        <v>636.689</v>
      </c>
      <c r="H81" s="191">
        <v>5</v>
      </c>
      <c r="I81" s="191">
        <f>J81+K81</f>
        <v>641.689</v>
      </c>
      <c r="J81" s="191">
        <v>636.689</v>
      </c>
      <c r="K81" s="222">
        <v>5</v>
      </c>
    </row>
    <row r="82" spans="1:11" ht="11.25">
      <c r="A82" s="68" t="s">
        <v>125</v>
      </c>
      <c r="B82" s="41"/>
      <c r="C82" s="191"/>
      <c r="D82" s="151"/>
      <c r="E82" s="158"/>
      <c r="F82" s="153"/>
      <c r="G82" s="151"/>
      <c r="H82" s="158"/>
      <c r="I82" s="160"/>
      <c r="J82" s="151"/>
      <c r="K82" s="161"/>
    </row>
    <row r="83" spans="1:11" ht="12">
      <c r="A83" s="232" t="s">
        <v>403</v>
      </c>
      <c r="B83" s="41"/>
      <c r="C83" s="191"/>
      <c r="D83" s="238"/>
      <c r="E83" s="158"/>
      <c r="F83" s="153"/>
      <c r="G83" s="238"/>
      <c r="H83" s="158"/>
      <c r="I83" s="160"/>
      <c r="J83" s="238"/>
      <c r="K83" s="161"/>
    </row>
    <row r="84" spans="1:11" ht="11.25">
      <c r="A84" s="52" t="s">
        <v>127</v>
      </c>
      <c r="B84" s="41"/>
      <c r="C84" s="191">
        <f t="shared" si="4"/>
        <v>135</v>
      </c>
      <c r="D84" s="191">
        <v>135</v>
      </c>
      <c r="E84" s="191"/>
      <c r="F84" s="191">
        <f>G84+H84</f>
        <v>135</v>
      </c>
      <c r="G84" s="191">
        <v>135</v>
      </c>
      <c r="H84" s="191"/>
      <c r="I84" s="191">
        <f>J84+K84</f>
        <v>135</v>
      </c>
      <c r="J84" s="191">
        <v>135</v>
      </c>
      <c r="K84" s="222"/>
    </row>
    <row r="85" spans="1:11" ht="12">
      <c r="A85" s="232">
        <v>250404</v>
      </c>
      <c r="B85" s="41"/>
      <c r="C85" s="191"/>
      <c r="D85" s="151"/>
      <c r="E85" s="158"/>
      <c r="F85" s="153"/>
      <c r="G85" s="151"/>
      <c r="H85" s="158"/>
      <c r="I85" s="160"/>
      <c r="J85" s="151"/>
      <c r="K85" s="161"/>
    </row>
    <row r="86" spans="1:11" ht="21">
      <c r="A86" s="52" t="s">
        <v>488</v>
      </c>
      <c r="B86" s="41"/>
      <c r="C86" s="191">
        <f t="shared" si="4"/>
        <v>135.8</v>
      </c>
      <c r="D86" s="191">
        <v>135.8</v>
      </c>
      <c r="E86" s="191"/>
      <c r="F86" s="191">
        <f>G86+H86</f>
        <v>135.8</v>
      </c>
      <c r="G86" s="191">
        <v>135.8</v>
      </c>
      <c r="H86" s="191"/>
      <c r="I86" s="191">
        <f>J86+K86</f>
        <v>135.8</v>
      </c>
      <c r="J86" s="191">
        <v>135.8</v>
      </c>
      <c r="K86" s="222"/>
    </row>
    <row r="87" spans="1:11" ht="11.25">
      <c r="A87" s="237" t="s">
        <v>325</v>
      </c>
      <c r="B87" s="40"/>
      <c r="C87" s="143">
        <f aca="true" t="shared" si="5" ref="C87:K87">C89+C92+C95</f>
        <v>26205.975</v>
      </c>
      <c r="D87" s="143">
        <f t="shared" si="5"/>
        <v>25974.775</v>
      </c>
      <c r="E87" s="143">
        <f t="shared" si="5"/>
        <v>231.2</v>
      </c>
      <c r="F87" s="143">
        <f t="shared" si="5"/>
        <v>29167.250175</v>
      </c>
      <c r="G87" s="143">
        <f t="shared" si="5"/>
        <v>28909.924575</v>
      </c>
      <c r="H87" s="143">
        <f t="shared" si="5"/>
        <v>257.3256</v>
      </c>
      <c r="I87" s="143">
        <f t="shared" si="5"/>
        <v>37042.40772225</v>
      </c>
      <c r="J87" s="143">
        <f t="shared" si="5"/>
        <v>36715.60421025</v>
      </c>
      <c r="K87" s="163">
        <f t="shared" si="5"/>
        <v>326.803512</v>
      </c>
    </row>
    <row r="88" spans="1:11" ht="12">
      <c r="A88" s="232" t="s">
        <v>312</v>
      </c>
      <c r="B88" s="41"/>
      <c r="C88" s="151"/>
      <c r="D88" s="151"/>
      <c r="E88" s="158"/>
      <c r="F88" s="153"/>
      <c r="G88" s="158"/>
      <c r="H88" s="158"/>
      <c r="I88" s="160"/>
      <c r="J88" s="160"/>
      <c r="K88" s="161"/>
    </row>
    <row r="89" spans="1:11" ht="21.75">
      <c r="A89" s="233" t="s">
        <v>754</v>
      </c>
      <c r="B89" s="41"/>
      <c r="C89" s="191">
        <f>D89+E89</f>
        <v>1006.6009999999999</v>
      </c>
      <c r="D89" s="191">
        <v>775.401</v>
      </c>
      <c r="E89" s="191">
        <v>231.2</v>
      </c>
      <c r="F89" s="191">
        <f>G89+H89</f>
        <v>1120.3469129999999</v>
      </c>
      <c r="G89" s="191">
        <f>D89*1.113</f>
        <v>863.021313</v>
      </c>
      <c r="H89" s="191">
        <f>E89*1.113</f>
        <v>257.3256</v>
      </c>
      <c r="I89" s="191">
        <f>J89+K89</f>
        <v>1422.84057951</v>
      </c>
      <c r="J89" s="191">
        <f>G89*1.27</f>
        <v>1096.03706751</v>
      </c>
      <c r="K89" s="222">
        <f>H89*1.27</f>
        <v>326.803512</v>
      </c>
    </row>
    <row r="90" spans="1:11" ht="45">
      <c r="A90" s="69" t="s">
        <v>755</v>
      </c>
      <c r="B90" s="41"/>
      <c r="C90" s="151"/>
      <c r="D90" s="151"/>
      <c r="E90" s="158"/>
      <c r="F90" s="153"/>
      <c r="G90" s="158"/>
      <c r="H90" s="158"/>
      <c r="I90" s="160"/>
      <c r="J90" s="160"/>
      <c r="K90" s="161"/>
    </row>
    <row r="91" spans="1:11" ht="12">
      <c r="A91" s="232">
        <v>100101</v>
      </c>
      <c r="B91" s="41"/>
      <c r="C91" s="151"/>
      <c r="D91" s="151"/>
      <c r="E91" s="158"/>
      <c r="F91" s="153"/>
      <c r="G91" s="158"/>
      <c r="H91" s="158"/>
      <c r="I91" s="160"/>
      <c r="J91" s="160"/>
      <c r="K91" s="161"/>
    </row>
    <row r="92" spans="1:11" ht="21.75">
      <c r="A92" s="233" t="s">
        <v>406</v>
      </c>
      <c r="B92" s="41"/>
      <c r="C92" s="191">
        <v>17437.29</v>
      </c>
      <c r="D92" s="191">
        <v>17437.29</v>
      </c>
      <c r="E92" s="191"/>
      <c r="F92" s="191">
        <f>G92+H92</f>
        <v>19407.70377</v>
      </c>
      <c r="G92" s="191">
        <f>D92*1.113</f>
        <v>19407.70377</v>
      </c>
      <c r="H92" s="191"/>
      <c r="I92" s="191">
        <f>J92+K92</f>
        <v>24647.7837879</v>
      </c>
      <c r="J92" s="191">
        <f>G92*1.27</f>
        <v>24647.7837879</v>
      </c>
      <c r="K92" s="222"/>
    </row>
    <row r="93" spans="1:11" ht="22.5">
      <c r="A93" s="70" t="s">
        <v>611</v>
      </c>
      <c r="B93" s="41"/>
      <c r="C93" s="151"/>
      <c r="D93" s="151"/>
      <c r="E93" s="158"/>
      <c r="F93" s="153"/>
      <c r="G93" s="158"/>
      <c r="H93" s="158"/>
      <c r="I93" s="160"/>
      <c r="J93" s="160"/>
      <c r="K93" s="161"/>
    </row>
    <row r="94" spans="1:11" ht="12">
      <c r="A94" s="232">
        <v>100102</v>
      </c>
      <c r="B94" s="41"/>
      <c r="C94" s="151"/>
      <c r="D94" s="151"/>
      <c r="E94" s="158"/>
      <c r="F94" s="153"/>
      <c r="G94" s="158"/>
      <c r="H94" s="158"/>
      <c r="I94" s="160"/>
      <c r="J94" s="160"/>
      <c r="K94" s="161"/>
    </row>
    <row r="95" spans="1:11" ht="21.75">
      <c r="A95" s="233" t="s">
        <v>612</v>
      </c>
      <c r="B95" s="41"/>
      <c r="C95" s="191">
        <v>7762.084</v>
      </c>
      <c r="D95" s="191">
        <v>7762.084</v>
      </c>
      <c r="E95" s="191"/>
      <c r="F95" s="191">
        <f>G95+H95</f>
        <v>8639.199492</v>
      </c>
      <c r="G95" s="191">
        <f>D95*1.113</f>
        <v>8639.199492</v>
      </c>
      <c r="H95" s="191"/>
      <c r="I95" s="191">
        <f>J95+K95</f>
        <v>10971.78335484</v>
      </c>
      <c r="J95" s="191">
        <f>G95*1.27</f>
        <v>10971.78335484</v>
      </c>
      <c r="K95" s="222"/>
    </row>
    <row r="96" spans="1:11" ht="33.75">
      <c r="A96" s="71" t="s">
        <v>405</v>
      </c>
      <c r="B96" s="41"/>
      <c r="C96" s="151"/>
      <c r="D96" s="151"/>
      <c r="E96" s="158"/>
      <c r="F96" s="153"/>
      <c r="G96" s="158"/>
      <c r="H96" s="158"/>
      <c r="I96" s="160"/>
      <c r="J96" s="160"/>
      <c r="K96" s="161"/>
    </row>
    <row r="97" spans="1:11" ht="11.25">
      <c r="A97" s="239" t="s">
        <v>326</v>
      </c>
      <c r="B97" s="40"/>
      <c r="C97" s="191">
        <f>D97+E97</f>
        <v>95564.62099999998</v>
      </c>
      <c r="D97" s="199">
        <f>D99+D102+D108+D111+D114+D117+D121+D124+D127+D105</f>
        <v>68849.62099999998</v>
      </c>
      <c r="E97" s="199">
        <v>26715</v>
      </c>
      <c r="F97" s="143">
        <f>G97+H97</f>
        <v>106370.488173</v>
      </c>
      <c r="G97" s="199">
        <f>G99+G102+G108+G111+G114+G117+G121+G124+G127+G105</f>
        <v>76629.628173</v>
      </c>
      <c r="H97" s="199">
        <f>H99+H102+H108+H111+H114+H117+H121+H124+H127+H105</f>
        <v>29740.86</v>
      </c>
      <c r="I97" s="199">
        <f>I99+I102+I108+I111+I114+I117+I121+I124+I127+I105</f>
        <v>135090.51997971</v>
      </c>
      <c r="J97" s="199">
        <f>J99+J102+J108+J111+J114+J117+J121+J124+J127+J105</f>
        <v>97319.62777971</v>
      </c>
      <c r="K97" s="219">
        <f>K99+K102+K108+K111+K114+K117+K121+K124+K127+K105</f>
        <v>37770.8922</v>
      </c>
    </row>
    <row r="98" spans="1:11" ht="12">
      <c r="A98" s="232" t="s">
        <v>312</v>
      </c>
      <c r="B98" s="36"/>
      <c r="C98" s="162"/>
      <c r="D98" s="158"/>
      <c r="E98" s="158"/>
      <c r="F98" s="153"/>
      <c r="G98" s="158"/>
      <c r="H98" s="158"/>
      <c r="I98" s="160"/>
      <c r="J98" s="160"/>
      <c r="K98" s="161"/>
    </row>
    <row r="99" spans="1:11" ht="21.75">
      <c r="A99" s="233" t="s">
        <v>489</v>
      </c>
      <c r="B99" s="36"/>
      <c r="C99" s="191">
        <f>D99+E99</f>
        <v>490.415</v>
      </c>
      <c r="D99" s="191">
        <v>445.415</v>
      </c>
      <c r="E99" s="191">
        <v>45</v>
      </c>
      <c r="F99" s="191">
        <f>G99+H99</f>
        <v>552.896895</v>
      </c>
      <c r="G99" s="191">
        <f>D99*1.113</f>
        <v>495.746895</v>
      </c>
      <c r="H99" s="191">
        <f>E99*1.27</f>
        <v>57.15</v>
      </c>
      <c r="I99" s="191">
        <f>J99+K99</f>
        <v>702.17905665</v>
      </c>
      <c r="J99" s="191">
        <f>G99*1.27</f>
        <v>629.59855665</v>
      </c>
      <c r="K99" s="222">
        <f>H99*1.27</f>
        <v>72.5805</v>
      </c>
    </row>
    <row r="100" spans="1:11" ht="22.5">
      <c r="A100" s="72" t="s">
        <v>51</v>
      </c>
      <c r="B100" s="36"/>
      <c r="C100" s="153"/>
      <c r="D100" s="158"/>
      <c r="E100" s="158"/>
      <c r="F100" s="153"/>
      <c r="G100" s="153"/>
      <c r="H100" s="158"/>
      <c r="I100" s="160"/>
      <c r="J100" s="160"/>
      <c r="K100" s="161"/>
    </row>
    <row r="101" spans="1:11" ht="12">
      <c r="A101" s="232">
        <v>100201</v>
      </c>
      <c r="B101" s="36"/>
      <c r="C101" s="153"/>
      <c r="D101" s="158"/>
      <c r="E101" s="158"/>
      <c r="F101" s="153"/>
      <c r="G101" s="153"/>
      <c r="H101" s="158"/>
      <c r="I101" s="160"/>
      <c r="J101" s="160"/>
      <c r="K101" s="161"/>
    </row>
    <row r="102" spans="1:11" ht="11.25">
      <c r="A102" s="233" t="s">
        <v>54</v>
      </c>
      <c r="B102" s="36"/>
      <c r="C102" s="191">
        <f>D102+E102</f>
        <v>7823.163</v>
      </c>
      <c r="D102" s="191">
        <v>7823.163</v>
      </c>
      <c r="E102" s="191"/>
      <c r="F102" s="191">
        <f>G102+H102</f>
        <v>8707.180419</v>
      </c>
      <c r="G102" s="191">
        <f>D102*1.113</f>
        <v>8707.180419</v>
      </c>
      <c r="H102" s="191"/>
      <c r="I102" s="191">
        <f>J102+K102</f>
        <v>11058.119132130001</v>
      </c>
      <c r="J102" s="191">
        <f>G102*1.27</f>
        <v>11058.119132130001</v>
      </c>
      <c r="K102" s="222"/>
    </row>
    <row r="103" spans="1:11" ht="22.5">
      <c r="A103" s="72" t="s">
        <v>52</v>
      </c>
      <c r="B103" s="36"/>
      <c r="C103" s="158"/>
      <c r="D103" s="158"/>
      <c r="E103" s="158"/>
      <c r="F103" s="158"/>
      <c r="G103" s="158"/>
      <c r="H103" s="158"/>
      <c r="I103" s="160"/>
      <c r="J103" s="160"/>
      <c r="K103" s="161"/>
    </row>
    <row r="104" spans="1:11" ht="12">
      <c r="A104" s="232">
        <v>100203</v>
      </c>
      <c r="B104" s="40"/>
      <c r="C104" s="158"/>
      <c r="D104" s="158"/>
      <c r="E104" s="158"/>
      <c r="F104" s="158"/>
      <c r="G104" s="158"/>
      <c r="H104" s="158"/>
      <c r="I104" s="160"/>
      <c r="J104" s="160"/>
      <c r="K104" s="161"/>
    </row>
    <row r="105" spans="1:11" ht="11.25">
      <c r="A105" s="233" t="s">
        <v>55</v>
      </c>
      <c r="B105" s="36"/>
      <c r="C105" s="191">
        <f>D105+E105</f>
        <v>34742.467</v>
      </c>
      <c r="D105" s="191">
        <v>34742.467</v>
      </c>
      <c r="E105" s="191"/>
      <c r="F105" s="191">
        <f>G105+H105</f>
        <v>38668.365771</v>
      </c>
      <c r="G105" s="191">
        <f>D105*1.113</f>
        <v>38668.365771</v>
      </c>
      <c r="H105" s="191"/>
      <c r="I105" s="191">
        <f>J105+K105</f>
        <v>49108.82452917</v>
      </c>
      <c r="J105" s="191">
        <f>G105*1.27</f>
        <v>49108.82452917</v>
      </c>
      <c r="K105" s="222"/>
    </row>
    <row r="106" spans="1:11" ht="45">
      <c r="A106" s="71" t="s">
        <v>53</v>
      </c>
      <c r="B106" s="36"/>
      <c r="C106" s="158"/>
      <c r="D106" s="158"/>
      <c r="E106" s="158"/>
      <c r="F106" s="158"/>
      <c r="G106" s="158"/>
      <c r="H106" s="158"/>
      <c r="I106" s="160"/>
      <c r="J106" s="160"/>
      <c r="K106" s="161"/>
    </row>
    <row r="107" spans="1:11" ht="12">
      <c r="A107" s="232">
        <v>100202</v>
      </c>
      <c r="B107" s="36"/>
      <c r="C107" s="158"/>
      <c r="D107" s="158"/>
      <c r="E107" s="164"/>
      <c r="F107" s="158"/>
      <c r="G107" s="158"/>
      <c r="H107" s="164"/>
      <c r="I107" s="160"/>
      <c r="J107" s="160"/>
      <c r="K107" s="161"/>
    </row>
    <row r="108" spans="1:11" ht="21.75">
      <c r="A108" s="233" t="s">
        <v>56</v>
      </c>
      <c r="B108" s="36"/>
      <c r="C108" s="191">
        <f>D108+E108</f>
        <v>9140.012</v>
      </c>
      <c r="D108" s="191">
        <v>9140.012</v>
      </c>
      <c r="E108" s="191"/>
      <c r="F108" s="191">
        <f>G108+H108</f>
        <v>10172.833356000001</v>
      </c>
      <c r="G108" s="191">
        <f>D108*1.113</f>
        <v>10172.833356000001</v>
      </c>
      <c r="H108" s="191"/>
      <c r="I108" s="191">
        <f>J108+K108</f>
        <v>12919.49836212</v>
      </c>
      <c r="J108" s="191">
        <f>G108*1.27</f>
        <v>12919.49836212</v>
      </c>
      <c r="K108" s="222"/>
    </row>
    <row r="109" spans="1:11" ht="22.5">
      <c r="A109" s="72" t="s">
        <v>752</v>
      </c>
      <c r="B109" s="36"/>
      <c r="C109" s="158"/>
      <c r="D109" s="158"/>
      <c r="E109" s="164"/>
      <c r="F109" s="158"/>
      <c r="G109" s="158"/>
      <c r="H109" s="164"/>
      <c r="I109" s="160"/>
      <c r="J109" s="160"/>
      <c r="K109" s="161"/>
    </row>
    <row r="110" spans="1:11" ht="12">
      <c r="A110" s="232">
        <v>100208</v>
      </c>
      <c r="B110" s="36"/>
      <c r="C110" s="158"/>
      <c r="D110" s="158"/>
      <c r="E110" s="158"/>
      <c r="F110" s="158"/>
      <c r="G110" s="158"/>
      <c r="H110" s="158"/>
      <c r="I110" s="160"/>
      <c r="J110" s="160"/>
      <c r="K110" s="161"/>
    </row>
    <row r="111" spans="1:11" ht="21.75">
      <c r="A111" s="233" t="s">
        <v>58</v>
      </c>
      <c r="B111" s="36"/>
      <c r="C111" s="191">
        <f>D111+E111</f>
        <v>28.664</v>
      </c>
      <c r="D111" s="191">
        <v>28.664</v>
      </c>
      <c r="E111" s="191"/>
      <c r="F111" s="191">
        <f>G111+H111</f>
        <v>31.903032</v>
      </c>
      <c r="G111" s="191">
        <f>D111*1.113</f>
        <v>31.903032</v>
      </c>
      <c r="H111" s="191"/>
      <c r="I111" s="191">
        <f>J111+K111</f>
        <v>40.51685064</v>
      </c>
      <c r="J111" s="191">
        <f>G111*1.27</f>
        <v>40.51685064</v>
      </c>
      <c r="K111" s="222"/>
    </row>
    <row r="112" spans="1:11" ht="22.5">
      <c r="A112" s="73" t="s">
        <v>655</v>
      </c>
      <c r="B112" s="36"/>
      <c r="C112" s="158"/>
      <c r="D112" s="158"/>
      <c r="E112" s="158"/>
      <c r="F112" s="158"/>
      <c r="G112" s="158"/>
      <c r="H112" s="158"/>
      <c r="I112" s="160"/>
      <c r="J112" s="160"/>
      <c r="K112" s="161"/>
    </row>
    <row r="113" spans="1:11" ht="12">
      <c r="A113" s="232">
        <v>100302</v>
      </c>
      <c r="B113" s="36"/>
      <c r="C113" s="158"/>
      <c r="D113" s="158"/>
      <c r="E113" s="158"/>
      <c r="F113" s="158"/>
      <c r="G113" s="158"/>
      <c r="H113" s="158"/>
      <c r="I113" s="160"/>
      <c r="J113" s="160"/>
      <c r="K113" s="161"/>
    </row>
    <row r="114" spans="1:11" ht="21.75">
      <c r="A114" s="233" t="s">
        <v>757</v>
      </c>
      <c r="B114" s="36"/>
      <c r="C114" s="191">
        <f>D114+E114</f>
        <v>16113.7</v>
      </c>
      <c r="D114" s="191">
        <v>16113.7</v>
      </c>
      <c r="E114" s="191"/>
      <c r="F114" s="191">
        <f>G114+H114</f>
        <v>17934.5481</v>
      </c>
      <c r="G114" s="191">
        <f>D114*1.113</f>
        <v>17934.5481</v>
      </c>
      <c r="H114" s="191"/>
      <c r="I114" s="191">
        <f>J114+K114</f>
        <v>22776.876087</v>
      </c>
      <c r="J114" s="191">
        <f>G114*1.27</f>
        <v>22776.876087</v>
      </c>
      <c r="K114" s="222"/>
    </row>
    <row r="115" spans="1:11" ht="11.25">
      <c r="A115" s="73" t="s">
        <v>275</v>
      </c>
      <c r="B115" s="36"/>
      <c r="C115" s="158"/>
      <c r="D115" s="158"/>
      <c r="E115" s="158"/>
      <c r="F115" s="158"/>
      <c r="G115" s="158"/>
      <c r="H115" s="158"/>
      <c r="I115" s="160"/>
      <c r="J115" s="160"/>
      <c r="K115" s="161"/>
    </row>
    <row r="116" spans="1:11" ht="12">
      <c r="A116" s="232">
        <v>200100</v>
      </c>
      <c r="B116" s="36"/>
      <c r="C116" s="158"/>
      <c r="D116" s="158"/>
      <c r="E116" s="158"/>
      <c r="F116" s="158"/>
      <c r="G116" s="158"/>
      <c r="H116" s="158"/>
      <c r="I116" s="160"/>
      <c r="J116" s="160"/>
      <c r="K116" s="161"/>
    </row>
    <row r="117" spans="1:11" ht="21.75">
      <c r="A117" s="233" t="s">
        <v>57</v>
      </c>
      <c r="B117" s="36"/>
      <c r="C117" s="191">
        <f>D117+E117</f>
        <v>536</v>
      </c>
      <c r="D117" s="191">
        <v>536</v>
      </c>
      <c r="E117" s="191"/>
      <c r="F117" s="191">
        <f>G117+H117</f>
        <v>596.568</v>
      </c>
      <c r="G117" s="191">
        <f>D117*1.113</f>
        <v>596.568</v>
      </c>
      <c r="H117" s="191"/>
      <c r="I117" s="191">
        <f>J117+K117</f>
        <v>757.64136</v>
      </c>
      <c r="J117" s="191">
        <f>G117*1.27</f>
        <v>757.64136</v>
      </c>
      <c r="K117" s="222"/>
    </row>
    <row r="118" spans="1:11" ht="22.5">
      <c r="A118" s="74" t="s">
        <v>615</v>
      </c>
      <c r="B118" s="36"/>
      <c r="C118" s="158"/>
      <c r="D118" s="158"/>
      <c r="E118" s="158"/>
      <c r="F118" s="158"/>
      <c r="G118" s="158"/>
      <c r="H118" s="158"/>
      <c r="I118" s="160"/>
      <c r="J118" s="160"/>
      <c r="K118" s="161"/>
    </row>
    <row r="119" spans="1:11" ht="12">
      <c r="A119" s="232" t="s">
        <v>613</v>
      </c>
      <c r="B119" s="36"/>
      <c r="C119" s="158"/>
      <c r="D119" s="158"/>
      <c r="E119" s="158"/>
      <c r="F119" s="158"/>
      <c r="G119" s="158"/>
      <c r="H119" s="158"/>
      <c r="I119" s="160"/>
      <c r="J119" s="160"/>
      <c r="K119" s="161"/>
    </row>
    <row r="120" spans="1:11" ht="33.75">
      <c r="A120" s="49" t="s">
        <v>614</v>
      </c>
      <c r="B120" s="36"/>
      <c r="C120" s="158"/>
      <c r="D120" s="158"/>
      <c r="E120" s="158"/>
      <c r="F120" s="158"/>
      <c r="G120" s="158"/>
      <c r="H120" s="158"/>
      <c r="I120" s="160"/>
      <c r="J120" s="160"/>
      <c r="K120" s="161"/>
    </row>
    <row r="121" spans="1:11" ht="32.25">
      <c r="A121" s="233" t="s">
        <v>756</v>
      </c>
      <c r="B121" s="36"/>
      <c r="C121" s="191" t="s">
        <v>718</v>
      </c>
      <c r="D121" s="191"/>
      <c r="E121" s="191" t="s">
        <v>718</v>
      </c>
      <c r="F121" s="191">
        <f>G121+H121</f>
        <v>19644.45</v>
      </c>
      <c r="G121" s="191"/>
      <c r="H121" s="191">
        <v>19644.45</v>
      </c>
      <c r="I121" s="191">
        <f>J121+K121</f>
        <v>24948.451500000003</v>
      </c>
      <c r="J121" s="191"/>
      <c r="K121" s="222">
        <f>H121*1.27</f>
        <v>24948.451500000003</v>
      </c>
    </row>
    <row r="122" spans="1:11" ht="33.75">
      <c r="A122" s="73" t="s">
        <v>753</v>
      </c>
      <c r="B122" s="36"/>
      <c r="C122" s="158"/>
      <c r="D122" s="158"/>
      <c r="E122" s="158"/>
      <c r="F122" s="158"/>
      <c r="G122" s="158"/>
      <c r="H122" s="158"/>
      <c r="I122" s="160"/>
      <c r="J122" s="160"/>
      <c r="K122" s="161"/>
    </row>
    <row r="123" spans="1:11" ht="12">
      <c r="A123" s="232">
        <v>150101</v>
      </c>
      <c r="B123" s="36"/>
      <c r="C123" s="158"/>
      <c r="D123" s="158"/>
      <c r="E123" s="158"/>
      <c r="F123" s="158"/>
      <c r="G123" s="158"/>
      <c r="H123" s="158"/>
      <c r="I123" s="160"/>
      <c r="J123" s="160"/>
      <c r="K123" s="161"/>
    </row>
    <row r="124" spans="1:11" ht="11.25">
      <c r="A124" s="233" t="s">
        <v>656</v>
      </c>
      <c r="B124" s="36"/>
      <c r="C124" s="191">
        <f>D124+E124</f>
        <v>9020</v>
      </c>
      <c r="D124" s="191"/>
      <c r="E124" s="191">
        <v>9020</v>
      </c>
      <c r="F124" s="191">
        <f>G124+H124</f>
        <v>10039.26</v>
      </c>
      <c r="G124" s="191"/>
      <c r="H124" s="191">
        <f>E124*1.113</f>
        <v>10039.26</v>
      </c>
      <c r="I124" s="191">
        <f>J124+K124</f>
        <v>12749.860200000001</v>
      </c>
      <c r="J124" s="191"/>
      <c r="K124" s="222">
        <f>H124*1.27</f>
        <v>12749.860200000001</v>
      </c>
    </row>
    <row r="125" spans="1:11" ht="22.5">
      <c r="A125" s="74" t="s">
        <v>616</v>
      </c>
      <c r="B125" s="36"/>
      <c r="C125" s="158"/>
      <c r="D125" s="158"/>
      <c r="E125" s="158"/>
      <c r="F125" s="158"/>
      <c r="G125" s="158"/>
      <c r="H125" s="158"/>
      <c r="I125" s="160"/>
      <c r="J125" s="160"/>
      <c r="K125" s="161"/>
    </row>
    <row r="126" spans="1:11" ht="12">
      <c r="A126" s="232">
        <v>150202</v>
      </c>
      <c r="B126" s="42"/>
      <c r="C126" s="158"/>
      <c r="D126" s="158"/>
      <c r="E126" s="158"/>
      <c r="F126" s="158"/>
      <c r="G126" s="158"/>
      <c r="H126" s="158"/>
      <c r="I126" s="160"/>
      <c r="J126" s="160"/>
      <c r="K126" s="161"/>
    </row>
    <row r="127" spans="1:11" ht="21.75">
      <c r="A127" s="233" t="s">
        <v>243</v>
      </c>
      <c r="B127" s="36"/>
      <c r="C127" s="191">
        <f>D127+E127</f>
        <v>20.2</v>
      </c>
      <c r="D127" s="191">
        <v>20.2</v>
      </c>
      <c r="E127" s="191"/>
      <c r="F127" s="191">
        <f>G127+H127</f>
        <v>22.482599999999998</v>
      </c>
      <c r="G127" s="191">
        <f>D127*1.113</f>
        <v>22.482599999999998</v>
      </c>
      <c r="H127" s="191"/>
      <c r="I127" s="191">
        <f>J127+K127</f>
        <v>28.552901999999996</v>
      </c>
      <c r="J127" s="191">
        <f>G127*1.27</f>
        <v>28.552901999999996</v>
      </c>
      <c r="K127" s="222"/>
    </row>
    <row r="128" spans="1:11" ht="11.25">
      <c r="A128" s="73" t="s">
        <v>50</v>
      </c>
      <c r="B128" s="36"/>
      <c r="C128" s="158"/>
      <c r="D128" s="158"/>
      <c r="E128" s="158"/>
      <c r="F128" s="158"/>
      <c r="G128" s="158"/>
      <c r="H128" s="158"/>
      <c r="I128" s="160"/>
      <c r="J128" s="160"/>
      <c r="K128" s="161"/>
    </row>
    <row r="129" spans="1:11" ht="11.25">
      <c r="A129" s="240" t="s">
        <v>327</v>
      </c>
      <c r="B129" s="36"/>
      <c r="C129" s="143">
        <v>1191.479</v>
      </c>
      <c r="D129" s="143">
        <v>1191.479</v>
      </c>
      <c r="E129" s="143"/>
      <c r="F129" s="143">
        <f>F131+F134+F137</f>
        <v>1071.827</v>
      </c>
      <c r="G129" s="143">
        <f>G131+G134+G137</f>
        <v>1071.827</v>
      </c>
      <c r="H129" s="143"/>
      <c r="I129" s="143">
        <f>I131+I134+I137</f>
        <v>1349.3787</v>
      </c>
      <c r="J129" s="143">
        <f>J131+J134+J137</f>
        <v>1349.3787</v>
      </c>
      <c r="K129" s="163"/>
    </row>
    <row r="130" spans="1:11" ht="12">
      <c r="A130" s="232">
        <v>10116</v>
      </c>
      <c r="B130" s="36"/>
      <c r="C130" s="158"/>
      <c r="D130" s="158"/>
      <c r="E130" s="158"/>
      <c r="F130" s="158"/>
      <c r="G130" s="158"/>
      <c r="H130" s="158"/>
      <c r="I130" s="160"/>
      <c r="J130" s="160"/>
      <c r="K130" s="161"/>
    </row>
    <row r="131" spans="1:11" ht="32.25">
      <c r="A131" s="233" t="s">
        <v>15</v>
      </c>
      <c r="B131" s="40"/>
      <c r="C131" s="191" t="s">
        <v>719</v>
      </c>
      <c r="D131" s="191" t="s">
        <v>719</v>
      </c>
      <c r="E131" s="191"/>
      <c r="F131" s="191">
        <v>421.827</v>
      </c>
      <c r="G131" s="191">
        <v>421.827</v>
      </c>
      <c r="H131" s="191"/>
      <c r="I131" s="191">
        <f>F131*1.1</f>
        <v>464.0097</v>
      </c>
      <c r="J131" s="191">
        <f>G131*1.1</f>
        <v>464.0097</v>
      </c>
      <c r="K131" s="222"/>
    </row>
    <row r="132" spans="1:11" ht="33.75">
      <c r="A132" s="75" t="s">
        <v>28</v>
      </c>
      <c r="B132" s="36"/>
      <c r="C132" s="158"/>
      <c r="D132" s="158"/>
      <c r="E132" s="158"/>
      <c r="F132" s="158"/>
      <c r="G132" s="158"/>
      <c r="H132" s="158"/>
      <c r="I132" s="160"/>
      <c r="J132" s="160"/>
      <c r="K132" s="161"/>
    </row>
    <row r="133" spans="1:11" ht="12">
      <c r="A133" s="232">
        <v>150202</v>
      </c>
      <c r="B133" s="36"/>
      <c r="C133" s="158"/>
      <c r="D133" s="158"/>
      <c r="E133" s="158"/>
      <c r="F133" s="158"/>
      <c r="G133" s="158"/>
      <c r="H133" s="158"/>
      <c r="I133" s="160"/>
      <c r="J133" s="160"/>
      <c r="K133" s="161"/>
    </row>
    <row r="134" spans="1:11" ht="21.75">
      <c r="A134" s="233" t="s">
        <v>16</v>
      </c>
      <c r="B134" s="36"/>
      <c r="C134" s="191">
        <f>D134+E134</f>
        <v>542</v>
      </c>
      <c r="D134" s="191">
        <v>542</v>
      </c>
      <c r="E134" s="191"/>
      <c r="F134" s="191">
        <v>650</v>
      </c>
      <c r="G134" s="191">
        <v>650</v>
      </c>
      <c r="H134" s="191"/>
      <c r="I134" s="191">
        <v>885.369</v>
      </c>
      <c r="J134" s="191">
        <v>885.369</v>
      </c>
      <c r="K134" s="222"/>
    </row>
    <row r="135" spans="1:11" ht="11.25">
      <c r="A135" s="75" t="s">
        <v>743</v>
      </c>
      <c r="B135" s="36"/>
      <c r="C135" s="158"/>
      <c r="D135" s="158"/>
      <c r="E135" s="158"/>
      <c r="F135" s="158"/>
      <c r="G135" s="158"/>
      <c r="H135" s="158"/>
      <c r="I135" s="160"/>
      <c r="J135" s="160"/>
      <c r="K135" s="161"/>
    </row>
    <row r="136" spans="1:11" ht="12">
      <c r="A136" s="232">
        <v>150203</v>
      </c>
      <c r="B136" s="40"/>
      <c r="C136" s="158"/>
      <c r="D136" s="143"/>
      <c r="E136" s="143"/>
      <c r="F136" s="158"/>
      <c r="G136" s="158"/>
      <c r="H136" s="143"/>
      <c r="I136" s="158"/>
      <c r="J136" s="143"/>
      <c r="K136" s="163"/>
    </row>
    <row r="137" spans="1:11" ht="11.25">
      <c r="A137" s="233" t="s">
        <v>17</v>
      </c>
      <c r="B137" s="36"/>
      <c r="C137" s="191">
        <f>D137+E137</f>
        <v>266</v>
      </c>
      <c r="D137" s="191">
        <v>266</v>
      </c>
      <c r="E137" s="191"/>
      <c r="F137" s="191">
        <v>0</v>
      </c>
      <c r="G137" s="191"/>
      <c r="H137" s="191"/>
      <c r="I137" s="191">
        <v>0</v>
      </c>
      <c r="J137" s="191"/>
      <c r="K137" s="222"/>
    </row>
    <row r="138" spans="1:11" ht="22.5">
      <c r="A138" s="75" t="s">
        <v>242</v>
      </c>
      <c r="B138" s="36"/>
      <c r="C138" s="158"/>
      <c r="D138" s="158"/>
      <c r="E138" s="158"/>
      <c r="F138" s="158"/>
      <c r="G138" s="158"/>
      <c r="H138" s="158"/>
      <c r="I138" s="158"/>
      <c r="J138" s="158"/>
      <c r="K138" s="159"/>
    </row>
    <row r="139" spans="1:11" ht="22.5">
      <c r="A139" s="240" t="s">
        <v>328</v>
      </c>
      <c r="B139" s="40"/>
      <c r="C139" s="199">
        <f>D139+E139</f>
        <v>184.987</v>
      </c>
      <c r="D139" s="143">
        <v>184.987</v>
      </c>
      <c r="E139" s="143"/>
      <c r="F139" s="199">
        <f>G139+H139</f>
        <v>205.89053099999998</v>
      </c>
      <c r="G139" s="143">
        <f>D139*1.113</f>
        <v>205.89053099999998</v>
      </c>
      <c r="H139" s="143"/>
      <c r="I139" s="199">
        <f>J139+K139</f>
        <v>261.48097436999996</v>
      </c>
      <c r="J139" s="143">
        <f>G139*1.27</f>
        <v>261.48097436999996</v>
      </c>
      <c r="K139" s="163"/>
    </row>
    <row r="140" spans="1:11" ht="12">
      <c r="A140" s="232">
        <v>10116</v>
      </c>
      <c r="B140" s="36"/>
      <c r="C140" s="158"/>
      <c r="D140" s="158"/>
      <c r="E140" s="158"/>
      <c r="F140" s="158"/>
      <c r="G140" s="158"/>
      <c r="H140" s="158"/>
      <c r="I140" s="158"/>
      <c r="J140" s="158"/>
      <c r="K140" s="159"/>
    </row>
    <row r="141" spans="1:11" ht="21.75">
      <c r="A141" s="233" t="s">
        <v>240</v>
      </c>
      <c r="B141" s="36"/>
      <c r="C141" s="191">
        <f>D141+E141</f>
        <v>184.987</v>
      </c>
      <c r="D141" s="191">
        <v>184.987</v>
      </c>
      <c r="E141" s="191"/>
      <c r="F141" s="191">
        <f>G141+H141</f>
        <v>205.89053099999998</v>
      </c>
      <c r="G141" s="191">
        <f>D141*1.113</f>
        <v>205.89053099999998</v>
      </c>
      <c r="H141" s="191"/>
      <c r="I141" s="191">
        <f>J141+K141</f>
        <v>261.48097436999996</v>
      </c>
      <c r="J141" s="191">
        <f>G141*1.27</f>
        <v>261.48097436999996</v>
      </c>
      <c r="K141" s="222"/>
    </row>
    <row r="142" spans="1:11" ht="11.25">
      <c r="A142" s="75" t="s">
        <v>241</v>
      </c>
      <c r="B142" s="36"/>
      <c r="C142" s="158"/>
      <c r="D142" s="158"/>
      <c r="E142" s="158"/>
      <c r="F142" s="158"/>
      <c r="G142" s="158"/>
      <c r="H142" s="158"/>
      <c r="I142" s="158"/>
      <c r="J142" s="158"/>
      <c r="K142" s="159"/>
    </row>
    <row r="143" spans="1:11" ht="22.5">
      <c r="A143" s="241" t="s">
        <v>329</v>
      </c>
      <c r="B143" s="40"/>
      <c r="C143" s="143">
        <v>45916.881</v>
      </c>
      <c r="D143" s="143">
        <v>45916.881</v>
      </c>
      <c r="E143" s="143"/>
      <c r="F143" s="143">
        <f>F145+F149+F152+F155+F158+F161+F164+F167+F170</f>
        <v>51058.17319500001</v>
      </c>
      <c r="G143" s="143">
        <f>G145+G149+G152+G155+G158+G161+G164+G167+G170</f>
        <v>51058.17319500001</v>
      </c>
      <c r="H143" s="143"/>
      <c r="I143" s="143">
        <f>I145+I149+I152+I155+I158+I161+I164+I167+I170</f>
        <v>64641.37995765001</v>
      </c>
      <c r="J143" s="143">
        <f>J145+J149+J152+J155+J158+J161+J164+J167+J170</f>
        <v>64641.37995765001</v>
      </c>
      <c r="K143" s="163"/>
    </row>
    <row r="144" spans="1:11" ht="12">
      <c r="A144" s="232">
        <v>10116</v>
      </c>
      <c r="B144" s="36"/>
      <c r="C144" s="158"/>
      <c r="D144" s="158"/>
      <c r="E144" s="158"/>
      <c r="F144" s="158"/>
      <c r="G144" s="158"/>
      <c r="H144" s="158"/>
      <c r="I144" s="158"/>
      <c r="J144" s="158"/>
      <c r="K144" s="159"/>
    </row>
    <row r="145" spans="1:11" ht="42.75">
      <c r="A145" s="233" t="s">
        <v>598</v>
      </c>
      <c r="B145" s="36"/>
      <c r="C145" s="191" t="s">
        <v>720</v>
      </c>
      <c r="D145" s="191" t="s">
        <v>720</v>
      </c>
      <c r="E145" s="191"/>
      <c r="F145" s="191">
        <f>G145+H145</f>
        <v>750</v>
      </c>
      <c r="G145" s="191">
        <v>750</v>
      </c>
      <c r="H145" s="191"/>
      <c r="I145" s="191">
        <f>J145+K145</f>
        <v>750</v>
      </c>
      <c r="J145" s="191">
        <v>750</v>
      </c>
      <c r="K145" s="222"/>
    </row>
    <row r="146" spans="1:11" ht="33.75">
      <c r="A146" s="75" t="s">
        <v>599</v>
      </c>
      <c r="B146" s="36"/>
      <c r="C146" s="158"/>
      <c r="D146" s="158"/>
      <c r="E146" s="158"/>
      <c r="F146" s="158"/>
      <c r="G146" s="158"/>
      <c r="H146" s="158"/>
      <c r="I146" s="158"/>
      <c r="J146" s="158"/>
      <c r="K146" s="159"/>
    </row>
    <row r="147" spans="1:11" ht="12">
      <c r="A147" s="232" t="s">
        <v>317</v>
      </c>
      <c r="B147" s="36"/>
      <c r="C147" s="158"/>
      <c r="D147" s="158"/>
      <c r="E147" s="158"/>
      <c r="F147" s="158"/>
      <c r="G147" s="158"/>
      <c r="H147" s="158"/>
      <c r="I147" s="158"/>
      <c r="J147" s="158"/>
      <c r="K147" s="159"/>
    </row>
    <row r="148" spans="1:11" ht="11.25">
      <c r="A148" s="75" t="s">
        <v>629</v>
      </c>
      <c r="B148" s="36"/>
      <c r="C148" s="158"/>
      <c r="D148" s="158"/>
      <c r="E148" s="158"/>
      <c r="F148" s="158"/>
      <c r="G148" s="158"/>
      <c r="H148" s="158"/>
      <c r="I148" s="158"/>
      <c r="J148" s="158"/>
      <c r="K148" s="159"/>
    </row>
    <row r="149" spans="1:11" ht="21.75">
      <c r="A149" s="233" t="s">
        <v>600</v>
      </c>
      <c r="B149" s="36"/>
      <c r="C149" s="191">
        <f>D149+E149</f>
        <v>38901.1</v>
      </c>
      <c r="D149" s="191">
        <v>38901.1</v>
      </c>
      <c r="E149" s="191"/>
      <c r="F149" s="191">
        <f>G149+H149</f>
        <v>43296.9243</v>
      </c>
      <c r="G149" s="191">
        <f>D149*1.113</f>
        <v>43296.9243</v>
      </c>
      <c r="H149" s="191"/>
      <c r="I149" s="191">
        <f>J149+K149</f>
        <v>54987.093861</v>
      </c>
      <c r="J149" s="191">
        <f>G149*1.27</f>
        <v>54987.093861</v>
      </c>
      <c r="K149" s="222"/>
    </row>
    <row r="150" spans="1:11" ht="11.25">
      <c r="A150" s="75" t="s">
        <v>601</v>
      </c>
      <c r="B150" s="36"/>
      <c r="C150" s="158"/>
      <c r="D150" s="158"/>
      <c r="E150" s="158"/>
      <c r="F150" s="158"/>
      <c r="G150" s="158"/>
      <c r="H150" s="158"/>
      <c r="I150" s="158"/>
      <c r="J150" s="158"/>
      <c r="K150" s="159"/>
    </row>
    <row r="151" spans="1:11" ht="12">
      <c r="A151" s="232">
        <v>91207</v>
      </c>
      <c r="B151" s="36"/>
      <c r="C151" s="158"/>
      <c r="D151" s="158"/>
      <c r="E151" s="158"/>
      <c r="F151" s="158"/>
      <c r="G151" s="158"/>
      <c r="H151" s="158"/>
      <c r="I151" s="158"/>
      <c r="J151" s="158"/>
      <c r="K151" s="159"/>
    </row>
    <row r="152" spans="1:11" ht="32.25">
      <c r="A152" s="233" t="s">
        <v>331</v>
      </c>
      <c r="B152" s="36"/>
      <c r="C152" s="191">
        <f>D152+E152</f>
        <v>1119.6</v>
      </c>
      <c r="D152" s="191">
        <v>1119.6</v>
      </c>
      <c r="E152" s="191"/>
      <c r="F152" s="191">
        <f>G152+H152</f>
        <v>1246.1147999999998</v>
      </c>
      <c r="G152" s="191">
        <f>D152*1.113</f>
        <v>1246.1147999999998</v>
      </c>
      <c r="H152" s="191"/>
      <c r="I152" s="191">
        <f>J152+K152</f>
        <v>1582.5657959999999</v>
      </c>
      <c r="J152" s="191">
        <f>G152*1.27</f>
        <v>1582.5657959999999</v>
      </c>
      <c r="K152" s="222"/>
    </row>
    <row r="153" spans="1:11" ht="22.5">
      <c r="A153" s="75" t="s">
        <v>603</v>
      </c>
      <c r="B153" s="36"/>
      <c r="C153" s="158"/>
      <c r="D153" s="158"/>
      <c r="E153" s="158"/>
      <c r="F153" s="158"/>
      <c r="G153" s="158"/>
      <c r="H153" s="158"/>
      <c r="I153" s="158"/>
      <c r="J153" s="158"/>
      <c r="K153" s="159"/>
    </row>
    <row r="154" spans="1:11" ht="12">
      <c r="A154" s="232">
        <v>91209</v>
      </c>
      <c r="B154" s="36"/>
      <c r="C154" s="158"/>
      <c r="D154" s="158"/>
      <c r="E154" s="158"/>
      <c r="F154" s="158"/>
      <c r="G154" s="158"/>
      <c r="H154" s="158"/>
      <c r="I154" s="158"/>
      <c r="J154" s="158"/>
      <c r="K154" s="159"/>
    </row>
    <row r="155" spans="1:11" ht="32.25">
      <c r="A155" s="233" t="s">
        <v>332</v>
      </c>
      <c r="B155" s="36"/>
      <c r="C155" s="191">
        <f>D155+E155</f>
        <v>264.9</v>
      </c>
      <c r="D155" s="191">
        <v>264.9</v>
      </c>
      <c r="E155" s="191"/>
      <c r="F155" s="191">
        <f>G155+H155</f>
        <v>294.83369999999996</v>
      </c>
      <c r="G155" s="191">
        <f>D155*1.113</f>
        <v>294.83369999999996</v>
      </c>
      <c r="H155" s="191"/>
      <c r="I155" s="191">
        <f>J155+K155</f>
        <v>374.43879899999996</v>
      </c>
      <c r="J155" s="191">
        <f>G155*1.27</f>
        <v>374.43879899999996</v>
      </c>
      <c r="K155" s="222"/>
    </row>
    <row r="156" spans="1:11" ht="22.5">
      <c r="A156" s="75" t="s">
        <v>603</v>
      </c>
      <c r="B156" s="36"/>
      <c r="C156" s="153"/>
      <c r="D156" s="158"/>
      <c r="E156" s="158"/>
      <c r="F156" s="153"/>
      <c r="G156" s="158"/>
      <c r="H156" s="158"/>
      <c r="I156" s="153"/>
      <c r="J156" s="158"/>
      <c r="K156" s="159"/>
    </row>
    <row r="157" spans="1:11" ht="12">
      <c r="A157" s="232">
        <v>90412</v>
      </c>
      <c r="B157" s="36"/>
      <c r="C157" s="158"/>
      <c r="D157" s="158"/>
      <c r="E157" s="158"/>
      <c r="F157" s="158"/>
      <c r="G157" s="158"/>
      <c r="H157" s="158"/>
      <c r="I157" s="158"/>
      <c r="J157" s="158"/>
      <c r="K157" s="159"/>
    </row>
    <row r="158" spans="1:11" ht="74.25">
      <c r="A158" s="233" t="s">
        <v>527</v>
      </c>
      <c r="B158" s="36"/>
      <c r="C158" s="191">
        <f>D158+E158</f>
        <v>3287.6</v>
      </c>
      <c r="D158" s="191">
        <v>3287.6</v>
      </c>
      <c r="E158" s="191"/>
      <c r="F158" s="191">
        <f>G158+H158</f>
        <v>3659.0987999999998</v>
      </c>
      <c r="G158" s="191">
        <f>D158*1.113</f>
        <v>3659.0987999999998</v>
      </c>
      <c r="H158" s="191"/>
      <c r="I158" s="191">
        <f>J158+K158</f>
        <v>4647.0554759999995</v>
      </c>
      <c r="J158" s="191">
        <f>G158*1.27</f>
        <v>4647.0554759999995</v>
      </c>
      <c r="K158" s="222"/>
    </row>
    <row r="159" spans="1:11" ht="11.25">
      <c r="A159" s="75" t="s">
        <v>601</v>
      </c>
      <c r="B159" s="36"/>
      <c r="C159" s="153"/>
      <c r="D159" s="158"/>
      <c r="E159" s="158"/>
      <c r="F159" s="153"/>
      <c r="G159" s="158"/>
      <c r="H159" s="158"/>
      <c r="I159" s="153"/>
      <c r="J159" s="158"/>
      <c r="K159" s="159"/>
    </row>
    <row r="160" spans="1:11" ht="12">
      <c r="A160" s="232">
        <v>91207</v>
      </c>
      <c r="B160" s="36"/>
      <c r="C160" s="158"/>
      <c r="D160" s="158"/>
      <c r="E160" s="158"/>
      <c r="F160" s="158"/>
      <c r="G160" s="158"/>
      <c r="H160" s="158"/>
      <c r="I160" s="158"/>
      <c r="J160" s="158"/>
      <c r="K160" s="159"/>
    </row>
    <row r="161" spans="1:11" ht="42.75">
      <c r="A161" s="233" t="s">
        <v>330</v>
      </c>
      <c r="B161" s="36"/>
      <c r="C161" s="191">
        <f>D161+E161</f>
        <v>336.96</v>
      </c>
      <c r="D161" s="191">
        <v>336.96</v>
      </c>
      <c r="E161" s="191"/>
      <c r="F161" s="191">
        <f>G161+H161</f>
        <v>375.03648</v>
      </c>
      <c r="G161" s="191">
        <f>D161*1.113</f>
        <v>375.03648</v>
      </c>
      <c r="H161" s="191"/>
      <c r="I161" s="191">
        <f>J161+K161</f>
        <v>476.2963296</v>
      </c>
      <c r="J161" s="191">
        <f>G161*1.27</f>
        <v>476.2963296</v>
      </c>
      <c r="K161" s="222"/>
    </row>
    <row r="162" spans="1:11" ht="22.5">
      <c r="A162" s="75" t="s">
        <v>602</v>
      </c>
      <c r="B162" s="36"/>
      <c r="C162" s="158"/>
      <c r="D162" s="158"/>
      <c r="E162" s="158"/>
      <c r="F162" s="158"/>
      <c r="G162" s="158"/>
      <c r="H162" s="158"/>
      <c r="I162" s="158"/>
      <c r="J162" s="158"/>
      <c r="K162" s="159"/>
    </row>
    <row r="163" spans="1:11" ht="12">
      <c r="A163" s="232">
        <v>91209</v>
      </c>
      <c r="B163" s="36"/>
      <c r="C163" s="158"/>
      <c r="D163" s="158"/>
      <c r="E163" s="158"/>
      <c r="F163" s="158"/>
      <c r="G163" s="158"/>
      <c r="H163" s="158"/>
      <c r="I163" s="158"/>
      <c r="J163" s="158"/>
      <c r="K163" s="159"/>
    </row>
    <row r="164" spans="1:11" ht="21.75">
      <c r="A164" s="233" t="s">
        <v>605</v>
      </c>
      <c r="B164" s="36"/>
      <c r="C164" s="191">
        <f>D164+E164</f>
        <v>62.813</v>
      </c>
      <c r="D164" s="191">
        <v>62.813</v>
      </c>
      <c r="E164" s="191"/>
      <c r="F164" s="191">
        <f>G164+H164</f>
        <v>69.910869</v>
      </c>
      <c r="G164" s="191">
        <f>D164*1.113</f>
        <v>69.910869</v>
      </c>
      <c r="H164" s="191"/>
      <c r="I164" s="191">
        <f>J164+K164</f>
        <v>88.78680363000001</v>
      </c>
      <c r="J164" s="191">
        <f>G164*1.27</f>
        <v>88.78680363000001</v>
      </c>
      <c r="K164" s="222"/>
    </row>
    <row r="165" spans="1:11" ht="11.25">
      <c r="A165" s="75" t="s">
        <v>604</v>
      </c>
      <c r="B165" s="36"/>
      <c r="C165" s="158"/>
      <c r="D165" s="158"/>
      <c r="E165" s="158"/>
      <c r="F165" s="158"/>
      <c r="G165" s="158"/>
      <c r="H165" s="158"/>
      <c r="I165" s="158"/>
      <c r="J165" s="158"/>
      <c r="K165" s="159"/>
    </row>
    <row r="166" spans="1:11" ht="12">
      <c r="A166" s="232">
        <v>91214</v>
      </c>
      <c r="B166" s="36"/>
      <c r="C166" s="158"/>
      <c r="D166" s="158"/>
      <c r="E166" s="158"/>
      <c r="F166" s="158"/>
      <c r="G166" s="158"/>
      <c r="H166" s="158"/>
      <c r="I166" s="158"/>
      <c r="J166" s="158"/>
      <c r="K166" s="159"/>
    </row>
    <row r="167" spans="1:11" ht="21.75">
      <c r="A167" s="233" t="s">
        <v>333</v>
      </c>
      <c r="B167" s="36"/>
      <c r="C167" s="191">
        <f>D167+E167</f>
        <v>927.542</v>
      </c>
      <c r="D167" s="191">
        <v>927.542</v>
      </c>
      <c r="E167" s="191"/>
      <c r="F167" s="191">
        <f>G167+H167</f>
        <v>1032.354246</v>
      </c>
      <c r="G167" s="191">
        <f>D167*1.113</f>
        <v>1032.354246</v>
      </c>
      <c r="H167" s="191"/>
      <c r="I167" s="191">
        <f>J167+K167</f>
        <v>1311.08989242</v>
      </c>
      <c r="J167" s="191">
        <f>G167*1.27</f>
        <v>1311.08989242</v>
      </c>
      <c r="K167" s="222"/>
    </row>
    <row r="168" spans="1:11" ht="11.25">
      <c r="A168" s="75" t="s">
        <v>601</v>
      </c>
      <c r="B168" s="36"/>
      <c r="C168" s="158"/>
      <c r="D168" s="158"/>
      <c r="E168" s="158"/>
      <c r="F168" s="158"/>
      <c r="G168" s="158"/>
      <c r="H168" s="158"/>
      <c r="I168" s="158"/>
      <c r="J168" s="158"/>
      <c r="K168" s="159"/>
    </row>
    <row r="169" spans="1:11" ht="12">
      <c r="A169" s="232">
        <v>91108</v>
      </c>
      <c r="B169" s="36"/>
      <c r="C169" s="158"/>
      <c r="D169" s="158"/>
      <c r="E169" s="158"/>
      <c r="F169" s="158"/>
      <c r="G169" s="158"/>
      <c r="H169" s="158"/>
      <c r="I169" s="158"/>
      <c r="J169" s="158"/>
      <c r="K169" s="159"/>
    </row>
    <row r="170" spans="1:11" ht="11.25">
      <c r="A170" s="233" t="s">
        <v>334</v>
      </c>
      <c r="B170" s="36"/>
      <c r="C170" s="191">
        <f>D170+E170</f>
        <v>300</v>
      </c>
      <c r="D170" s="191">
        <v>300</v>
      </c>
      <c r="E170" s="191"/>
      <c r="F170" s="191">
        <f>G170+H170</f>
        <v>333.9</v>
      </c>
      <c r="G170" s="191">
        <f>D170*1.113</f>
        <v>333.9</v>
      </c>
      <c r="H170" s="191"/>
      <c r="I170" s="191">
        <f>J170+K170</f>
        <v>424.053</v>
      </c>
      <c r="J170" s="191">
        <f>G170*1.27</f>
        <v>424.053</v>
      </c>
      <c r="K170" s="222"/>
    </row>
    <row r="171" spans="1:11" ht="22.5">
      <c r="A171" s="75" t="s">
        <v>606</v>
      </c>
      <c r="B171" s="36"/>
      <c r="C171" s="158"/>
      <c r="D171" s="158"/>
      <c r="E171" s="158"/>
      <c r="F171" s="158"/>
      <c r="G171" s="158"/>
      <c r="H171" s="158"/>
      <c r="I171" s="158"/>
      <c r="J171" s="158"/>
      <c r="K171" s="159"/>
    </row>
    <row r="172" spans="1:11" ht="11.25">
      <c r="A172" s="240" t="s">
        <v>335</v>
      </c>
      <c r="B172" s="40"/>
      <c r="C172" s="143">
        <f aca="true" t="shared" si="6" ref="C172:K172">C174+C177+C180+C183+C186+C189+C192+C195+C198+C201+C204+C207+C210+C213+C216</f>
        <v>55592.777</v>
      </c>
      <c r="D172" s="143">
        <f t="shared" si="6"/>
        <v>46488.877</v>
      </c>
      <c r="E172" s="143">
        <f t="shared" si="6"/>
        <v>9103.9</v>
      </c>
      <c r="F172" s="143">
        <f t="shared" si="6"/>
        <v>61874.760801000004</v>
      </c>
      <c r="G172" s="143">
        <f t="shared" si="6"/>
        <v>51742.12010100001</v>
      </c>
      <c r="H172" s="143">
        <f t="shared" si="6"/>
        <v>10132.6407</v>
      </c>
      <c r="I172" s="143">
        <f t="shared" si="6"/>
        <v>78577.55379327</v>
      </c>
      <c r="J172" s="143">
        <f t="shared" si="6"/>
        <v>65712.49252827</v>
      </c>
      <c r="K172" s="163">
        <f t="shared" si="6"/>
        <v>12865.061265</v>
      </c>
    </row>
    <row r="173" spans="1:11" ht="12">
      <c r="A173" s="232" t="s">
        <v>312</v>
      </c>
      <c r="B173" s="36"/>
      <c r="C173" s="158"/>
      <c r="D173" s="158"/>
      <c r="E173" s="158"/>
      <c r="F173" s="158"/>
      <c r="G173" s="158"/>
      <c r="H173" s="158"/>
      <c r="I173" s="158"/>
      <c r="J173" s="158"/>
      <c r="K173" s="159"/>
    </row>
    <row r="174" spans="1:11" ht="21.75">
      <c r="A174" s="233" t="s">
        <v>632</v>
      </c>
      <c r="B174" s="36"/>
      <c r="C174" s="191">
        <f>D174+E174</f>
        <v>285.911</v>
      </c>
      <c r="D174" s="191">
        <v>285.911</v>
      </c>
      <c r="E174" s="191"/>
      <c r="F174" s="191">
        <f>G174+H174</f>
        <v>318.218943</v>
      </c>
      <c r="G174" s="191">
        <f>D174*1.113</f>
        <v>318.218943</v>
      </c>
      <c r="H174" s="191"/>
      <c r="I174" s="191">
        <f>J174+K174</f>
        <v>404.13805761000003</v>
      </c>
      <c r="J174" s="191">
        <f>G174*1.27</f>
        <v>404.13805761000003</v>
      </c>
      <c r="K174" s="222"/>
    </row>
    <row r="175" spans="1:11" ht="22.5">
      <c r="A175" s="61" t="s">
        <v>207</v>
      </c>
      <c r="B175" s="36"/>
      <c r="C175" s="158"/>
      <c r="D175" s="158"/>
      <c r="E175" s="158"/>
      <c r="F175" s="158"/>
      <c r="G175" s="158"/>
      <c r="H175" s="158"/>
      <c r="I175" s="158"/>
      <c r="J175" s="158"/>
      <c r="K175" s="159"/>
    </row>
    <row r="176" spans="1:11" ht="12">
      <c r="A176" s="232">
        <v>70101</v>
      </c>
      <c r="B176" s="36"/>
      <c r="C176" s="158"/>
      <c r="D176" s="158"/>
      <c r="E176" s="158"/>
      <c r="F176" s="158"/>
      <c r="G176" s="158"/>
      <c r="H176" s="158"/>
      <c r="I176" s="158"/>
      <c r="J176" s="158"/>
      <c r="K176" s="159"/>
    </row>
    <row r="177" spans="1:11" ht="11.25">
      <c r="A177" s="233" t="s">
        <v>631</v>
      </c>
      <c r="B177" s="36"/>
      <c r="C177" s="191">
        <f>D177+E177</f>
        <v>841.843</v>
      </c>
      <c r="D177" s="191">
        <v>778.343</v>
      </c>
      <c r="E177" s="191">
        <v>63.5</v>
      </c>
      <c r="F177" s="191">
        <f>G177+H177</f>
        <v>936.9712589999999</v>
      </c>
      <c r="G177" s="191">
        <f>D177*1.113</f>
        <v>866.295759</v>
      </c>
      <c r="H177" s="191">
        <f>E177*1.113</f>
        <v>70.6755</v>
      </c>
      <c r="I177" s="191">
        <f>J177+K177</f>
        <v>1189.95349893</v>
      </c>
      <c r="J177" s="191">
        <f>G177*1.27</f>
        <v>1100.19561393</v>
      </c>
      <c r="K177" s="222">
        <f>H177*1.27</f>
        <v>89.757885</v>
      </c>
    </row>
    <row r="178" spans="1:11" ht="22.5">
      <c r="A178" s="61" t="s">
        <v>633</v>
      </c>
      <c r="B178" s="36"/>
      <c r="C178" s="158"/>
      <c r="D178" s="158"/>
      <c r="E178" s="158"/>
      <c r="F178" s="158"/>
      <c r="G178" s="158"/>
      <c r="H178" s="158"/>
      <c r="I178" s="158"/>
      <c r="J178" s="158"/>
      <c r="K178" s="159"/>
    </row>
    <row r="179" spans="1:11" ht="12">
      <c r="A179" s="232">
        <v>70201</v>
      </c>
      <c r="B179" s="36"/>
      <c r="C179" s="158"/>
      <c r="D179" s="158"/>
      <c r="E179" s="158"/>
      <c r="F179" s="158"/>
      <c r="G179" s="158"/>
      <c r="H179" s="158"/>
      <c r="I179" s="158"/>
      <c r="J179" s="158"/>
      <c r="K179" s="159"/>
    </row>
    <row r="180" spans="1:11" ht="11.25">
      <c r="A180" s="233" t="s">
        <v>410</v>
      </c>
      <c r="B180" s="36"/>
      <c r="C180" s="191">
        <f>D180+E180</f>
        <v>15262.585</v>
      </c>
      <c r="D180" s="191">
        <v>12804.885</v>
      </c>
      <c r="E180" s="191">
        <v>2457.7</v>
      </c>
      <c r="F180" s="191">
        <f>G180+H180</f>
        <v>16987.257105</v>
      </c>
      <c r="G180" s="191">
        <f>D180*1.113</f>
        <v>14251.837005</v>
      </c>
      <c r="H180" s="191">
        <f>E180*1.113</f>
        <v>2735.4201</v>
      </c>
      <c r="I180" s="191">
        <f>J180+K180</f>
        <v>21573.81652335</v>
      </c>
      <c r="J180" s="191">
        <f>G180*1.27</f>
        <v>18099.83299635</v>
      </c>
      <c r="K180" s="222">
        <f>H180*1.27</f>
        <v>3473.983527</v>
      </c>
    </row>
    <row r="181" spans="1:11" ht="22.5">
      <c r="A181" s="75" t="s">
        <v>208</v>
      </c>
      <c r="B181" s="36"/>
      <c r="C181" s="158"/>
      <c r="D181" s="158"/>
      <c r="E181" s="158"/>
      <c r="F181" s="158"/>
      <c r="G181" s="158"/>
      <c r="H181" s="158"/>
      <c r="I181" s="158"/>
      <c r="J181" s="158"/>
      <c r="K181" s="159"/>
    </row>
    <row r="182" spans="1:11" ht="12">
      <c r="A182" s="232" t="s">
        <v>209</v>
      </c>
      <c r="B182" s="36"/>
      <c r="C182" s="158"/>
      <c r="D182" s="158"/>
      <c r="E182" s="158"/>
      <c r="F182" s="158"/>
      <c r="G182" s="158"/>
      <c r="H182" s="158"/>
      <c r="I182" s="158"/>
      <c r="J182" s="158"/>
      <c r="K182" s="159"/>
    </row>
    <row r="183" spans="1:11" ht="21.75">
      <c r="A183" s="233" t="s">
        <v>314</v>
      </c>
      <c r="B183" s="36"/>
      <c r="C183" s="191">
        <f>D183+E183</f>
        <v>376.724</v>
      </c>
      <c r="D183" s="191">
        <v>359.924</v>
      </c>
      <c r="E183" s="191">
        <v>16.8</v>
      </c>
      <c r="F183" s="242">
        <f>G183+H183</f>
        <v>419.29381199999995</v>
      </c>
      <c r="G183" s="191">
        <f>D183*1.113</f>
        <v>400.59541199999995</v>
      </c>
      <c r="H183" s="191">
        <f>E183*1.113</f>
        <v>18.6984</v>
      </c>
      <c r="I183" s="191">
        <f>J183+K183</f>
        <v>532.50314124</v>
      </c>
      <c r="J183" s="191">
        <f>G183*1.27</f>
        <v>508.75617323999995</v>
      </c>
      <c r="K183" s="222">
        <f>H183*1.27</f>
        <v>23.746968</v>
      </c>
    </row>
    <row r="184" spans="1:11" ht="45">
      <c r="A184" s="76" t="s">
        <v>409</v>
      </c>
      <c r="B184" s="36"/>
      <c r="C184" s="243"/>
      <c r="D184" s="243"/>
      <c r="E184" s="243"/>
      <c r="F184" s="243"/>
      <c r="G184" s="243"/>
      <c r="H184" s="243"/>
      <c r="I184" s="243"/>
      <c r="J184" s="243"/>
      <c r="K184" s="244"/>
    </row>
    <row r="185" spans="1:11" ht="12">
      <c r="A185" s="232">
        <v>70301</v>
      </c>
      <c r="B185" s="36"/>
      <c r="C185" s="158"/>
      <c r="D185" s="158"/>
      <c r="E185" s="158"/>
      <c r="F185" s="158"/>
      <c r="G185" s="158"/>
      <c r="H185" s="158"/>
      <c r="I185" s="158"/>
      <c r="J185" s="158"/>
      <c r="K185" s="159"/>
    </row>
    <row r="186" spans="1:11" ht="21.75">
      <c r="A186" s="233" t="s">
        <v>14</v>
      </c>
      <c r="B186" s="36"/>
      <c r="C186" s="191">
        <f>D186+E186</f>
        <v>1431.18</v>
      </c>
      <c r="D186" s="191">
        <v>1428.78</v>
      </c>
      <c r="E186" s="191">
        <v>2.4</v>
      </c>
      <c r="F186" s="191">
        <f>G186+H186</f>
        <v>1592.9033399999998</v>
      </c>
      <c r="G186" s="191">
        <f>D186*1.113</f>
        <v>1590.2321399999998</v>
      </c>
      <c r="H186" s="191">
        <f>E186*1.113</f>
        <v>2.6712</v>
      </c>
      <c r="I186" s="191">
        <f>J186+K186</f>
        <v>2019.5948177999999</v>
      </c>
      <c r="J186" s="191">
        <f>G186*1.27</f>
        <v>2019.5948177999999</v>
      </c>
      <c r="K186" s="222"/>
    </row>
    <row r="187" spans="1:11" ht="22.5">
      <c r="A187" s="61" t="s">
        <v>412</v>
      </c>
      <c r="B187" s="36"/>
      <c r="C187" s="158"/>
      <c r="D187" s="158"/>
      <c r="E187" s="158"/>
      <c r="F187" s="158"/>
      <c r="G187" s="158"/>
      <c r="H187" s="158"/>
      <c r="I187" s="158"/>
      <c r="J187" s="158"/>
      <c r="K187" s="159"/>
    </row>
    <row r="188" spans="1:11" ht="12">
      <c r="A188" s="232">
        <v>70302</v>
      </c>
      <c r="B188" s="36"/>
      <c r="C188" s="158"/>
      <c r="D188" s="158"/>
      <c r="E188" s="158"/>
      <c r="F188" s="158"/>
      <c r="G188" s="158"/>
      <c r="H188" s="158"/>
      <c r="I188" s="158"/>
      <c r="J188" s="158"/>
      <c r="K188" s="159"/>
    </row>
    <row r="189" spans="1:11" ht="32.25">
      <c r="A189" s="233" t="s">
        <v>0</v>
      </c>
      <c r="B189" s="36"/>
      <c r="C189" s="191">
        <f>D189+E189</f>
        <v>2185.687</v>
      </c>
      <c r="D189" s="191">
        <v>2185.187</v>
      </c>
      <c r="E189" s="191">
        <v>0.5</v>
      </c>
      <c r="F189" s="191">
        <f>G189+H189</f>
        <v>2432.669631</v>
      </c>
      <c r="G189" s="191">
        <f>D189*1.113</f>
        <v>2432.113131</v>
      </c>
      <c r="H189" s="191">
        <f>E189*1.113</f>
        <v>0.5565</v>
      </c>
      <c r="I189" s="191">
        <f>J189+K189</f>
        <v>3089.4904313700004</v>
      </c>
      <c r="J189" s="191">
        <f>G189*1.27</f>
        <v>3088.78367637</v>
      </c>
      <c r="K189" s="222">
        <f>H189*1.27</f>
        <v>0.706755</v>
      </c>
    </row>
    <row r="190" spans="1:11" ht="22.5">
      <c r="A190" s="61" t="s">
        <v>415</v>
      </c>
      <c r="B190" s="36"/>
      <c r="C190" s="158"/>
      <c r="D190" s="158"/>
      <c r="E190" s="158"/>
      <c r="F190" s="158"/>
      <c r="G190" s="158"/>
      <c r="H190" s="158"/>
      <c r="I190" s="158"/>
      <c r="J190" s="158"/>
      <c r="K190" s="159"/>
    </row>
    <row r="191" spans="1:11" ht="12">
      <c r="A191" s="232">
        <v>70303</v>
      </c>
      <c r="B191" s="36"/>
      <c r="C191" s="158"/>
      <c r="D191" s="158"/>
      <c r="E191" s="158"/>
      <c r="F191" s="158"/>
      <c r="G191" s="158"/>
      <c r="H191" s="158"/>
      <c r="I191" s="158"/>
      <c r="J191" s="158"/>
      <c r="K191" s="159"/>
    </row>
    <row r="192" spans="1:11" ht="42.75">
      <c r="A192" s="233" t="s">
        <v>413</v>
      </c>
      <c r="B192" s="36"/>
      <c r="C192" s="191">
        <f>D192+E192</f>
        <v>2766.187</v>
      </c>
      <c r="D192" s="191">
        <v>2766.187</v>
      </c>
      <c r="E192" s="191"/>
      <c r="F192" s="191">
        <f>G192+H192</f>
        <v>3078.766131</v>
      </c>
      <c r="G192" s="191">
        <f>D192*1.113</f>
        <v>3078.766131</v>
      </c>
      <c r="H192" s="191"/>
      <c r="I192" s="191">
        <f>J192+K192</f>
        <v>3910.03298637</v>
      </c>
      <c r="J192" s="191">
        <f>G192*1.27</f>
        <v>3910.03298637</v>
      </c>
      <c r="K192" s="222"/>
    </row>
    <row r="193" spans="1:11" ht="22.5">
      <c r="A193" s="77" t="s">
        <v>411</v>
      </c>
      <c r="B193" s="36"/>
      <c r="C193" s="158"/>
      <c r="D193" s="158"/>
      <c r="E193" s="158"/>
      <c r="F193" s="158"/>
      <c r="G193" s="158"/>
      <c r="H193" s="158"/>
      <c r="I193" s="158"/>
      <c r="J193" s="158"/>
      <c r="K193" s="159"/>
    </row>
    <row r="194" spans="1:11" ht="12">
      <c r="A194" s="232">
        <v>70304</v>
      </c>
      <c r="B194" s="36"/>
      <c r="C194" s="158"/>
      <c r="D194" s="158"/>
      <c r="E194" s="158"/>
      <c r="F194" s="158"/>
      <c r="G194" s="158"/>
      <c r="H194" s="158"/>
      <c r="I194" s="158"/>
      <c r="J194" s="158"/>
      <c r="K194" s="159"/>
    </row>
    <row r="195" spans="1:11" ht="53.25">
      <c r="A195" s="233" t="s">
        <v>414</v>
      </c>
      <c r="B195" s="36"/>
      <c r="C195" s="191">
        <f>D195+E195</f>
        <v>1031.572</v>
      </c>
      <c r="D195" s="191">
        <v>1031.572</v>
      </c>
      <c r="E195" s="191"/>
      <c r="F195" s="191">
        <f>G195+H195</f>
        <v>1148.1396359999999</v>
      </c>
      <c r="G195" s="191">
        <f>D195*1.113</f>
        <v>1148.1396359999999</v>
      </c>
      <c r="H195" s="191"/>
      <c r="I195" s="191">
        <f>J195+K195</f>
        <v>1458.1373377199998</v>
      </c>
      <c r="J195" s="191">
        <f>G195*1.27</f>
        <v>1458.1373377199998</v>
      </c>
      <c r="K195" s="222"/>
    </row>
    <row r="196" spans="1:11" ht="33.75">
      <c r="A196" s="61" t="s">
        <v>416</v>
      </c>
      <c r="B196" s="36"/>
      <c r="C196" s="158"/>
      <c r="D196" s="158"/>
      <c r="E196" s="158"/>
      <c r="F196" s="158"/>
      <c r="G196" s="158"/>
      <c r="H196" s="158"/>
      <c r="I196" s="158"/>
      <c r="J196" s="158"/>
      <c r="K196" s="159"/>
    </row>
    <row r="197" spans="1:11" ht="12">
      <c r="A197" s="232">
        <v>70401</v>
      </c>
      <c r="B197" s="36"/>
      <c r="C197" s="158"/>
      <c r="D197" s="158"/>
      <c r="E197" s="158"/>
      <c r="F197" s="158"/>
      <c r="G197" s="158"/>
      <c r="H197" s="158"/>
      <c r="I197" s="158"/>
      <c r="J197" s="158"/>
      <c r="K197" s="159"/>
    </row>
    <row r="198" spans="1:11" ht="11.25">
      <c r="A198" s="233" t="s">
        <v>123</v>
      </c>
      <c r="B198" s="36"/>
      <c r="C198" s="191">
        <f>D198+E198</f>
        <v>3608.8540000000003</v>
      </c>
      <c r="D198" s="191">
        <v>3205.954</v>
      </c>
      <c r="E198" s="191">
        <v>402.9</v>
      </c>
      <c r="F198" s="191">
        <f>G198+H198</f>
        <v>4016.6545020000003</v>
      </c>
      <c r="G198" s="191">
        <f>D198*1.113</f>
        <v>3568.226802</v>
      </c>
      <c r="H198" s="191">
        <f>E198*1.113</f>
        <v>448.42769999999996</v>
      </c>
      <c r="I198" s="191">
        <f>J198+K198</f>
        <v>5101.15121754</v>
      </c>
      <c r="J198" s="191">
        <f>G198*1.27</f>
        <v>4531.64803854</v>
      </c>
      <c r="K198" s="222">
        <f>H198*1.27</f>
        <v>569.5031789999999</v>
      </c>
    </row>
    <row r="199" spans="1:11" ht="33.75">
      <c r="A199" s="61" t="s">
        <v>121</v>
      </c>
      <c r="B199" s="36"/>
      <c r="C199" s="158"/>
      <c r="D199" s="158"/>
      <c r="E199" s="158"/>
      <c r="F199" s="158"/>
      <c r="G199" s="158"/>
      <c r="H199" s="158"/>
      <c r="I199" s="158"/>
      <c r="J199" s="158"/>
      <c r="K199" s="159"/>
    </row>
    <row r="200" spans="1:11" ht="12">
      <c r="A200" s="232">
        <v>70802</v>
      </c>
      <c r="B200" s="36"/>
      <c r="C200" s="158"/>
      <c r="D200" s="158"/>
      <c r="E200" s="158"/>
      <c r="F200" s="158"/>
      <c r="G200" s="158"/>
      <c r="H200" s="158"/>
      <c r="I200" s="158"/>
      <c r="J200" s="158"/>
      <c r="K200" s="159"/>
    </row>
    <row r="201" spans="1:11" ht="21.75">
      <c r="A201" s="233" t="s">
        <v>1</v>
      </c>
      <c r="B201" s="36"/>
      <c r="C201" s="191">
        <f>D201+E201</f>
        <v>20401.918</v>
      </c>
      <c r="D201" s="191">
        <v>20401.918</v>
      </c>
      <c r="E201" s="191"/>
      <c r="F201" s="191">
        <f>G201+H201</f>
        <v>22707.334734</v>
      </c>
      <c r="G201" s="191">
        <f>D201*1.113</f>
        <v>22707.334734</v>
      </c>
      <c r="H201" s="191"/>
      <c r="I201" s="191">
        <f>J201+K201</f>
        <v>28838.31511218</v>
      </c>
      <c r="J201" s="191">
        <f>G201*1.27</f>
        <v>28838.31511218</v>
      </c>
      <c r="K201" s="222"/>
    </row>
    <row r="202" spans="1:11" ht="78.75">
      <c r="A202" s="61" t="s">
        <v>122</v>
      </c>
      <c r="B202" s="36"/>
      <c r="C202" s="158"/>
      <c r="D202" s="158"/>
      <c r="E202" s="158"/>
      <c r="F202" s="158"/>
      <c r="G202" s="158"/>
      <c r="H202" s="158"/>
      <c r="I202" s="158"/>
      <c r="J202" s="158"/>
      <c r="K202" s="159"/>
    </row>
    <row r="203" spans="1:11" ht="12">
      <c r="A203" s="232">
        <v>70803</v>
      </c>
      <c r="B203" s="36"/>
      <c r="C203" s="158"/>
      <c r="D203" s="158"/>
      <c r="E203" s="158"/>
      <c r="F203" s="158"/>
      <c r="G203" s="158"/>
      <c r="H203" s="158"/>
      <c r="I203" s="158"/>
      <c r="J203" s="158"/>
      <c r="K203" s="159"/>
    </row>
    <row r="204" spans="1:11" ht="32.25">
      <c r="A204" s="233" t="s">
        <v>2</v>
      </c>
      <c r="B204" s="36"/>
      <c r="C204" s="191">
        <f>D204+E204</f>
        <v>206.137</v>
      </c>
      <c r="D204" s="191">
        <v>206.137</v>
      </c>
      <c r="E204" s="191"/>
      <c r="F204" s="191">
        <f>G204+H204</f>
        <v>229.430481</v>
      </c>
      <c r="G204" s="191">
        <f>D204*1.113</f>
        <v>229.430481</v>
      </c>
      <c r="H204" s="191"/>
      <c r="I204" s="191">
        <f>J204+K204</f>
        <v>291.37671087</v>
      </c>
      <c r="J204" s="191">
        <f>G204*1.27</f>
        <v>291.37671087</v>
      </c>
      <c r="K204" s="222"/>
    </row>
    <row r="205" spans="1:11" ht="33.75">
      <c r="A205" s="75" t="s">
        <v>3</v>
      </c>
      <c r="B205" s="36"/>
      <c r="C205" s="158"/>
      <c r="D205" s="158"/>
      <c r="E205" s="158"/>
      <c r="F205" s="158"/>
      <c r="G205" s="158"/>
      <c r="H205" s="158"/>
      <c r="I205" s="158"/>
      <c r="J205" s="158"/>
      <c r="K205" s="159"/>
    </row>
    <row r="206" spans="1:11" ht="12">
      <c r="A206" s="232">
        <v>70804</v>
      </c>
      <c r="B206" s="36"/>
      <c r="C206" s="158"/>
      <c r="D206" s="158"/>
      <c r="E206" s="158"/>
      <c r="F206" s="158"/>
      <c r="G206" s="158"/>
      <c r="H206" s="158"/>
      <c r="I206" s="158"/>
      <c r="J206" s="158"/>
      <c r="K206" s="159"/>
    </row>
    <row r="207" spans="1:11" ht="11.25">
      <c r="A207" s="233" t="s">
        <v>124</v>
      </c>
      <c r="B207" s="36"/>
      <c r="C207" s="191">
        <f>D207+E207</f>
        <v>396.20099999999996</v>
      </c>
      <c r="D207" s="191">
        <v>379.501</v>
      </c>
      <c r="E207" s="191">
        <v>16.7</v>
      </c>
      <c r="F207" s="191">
        <f>G207+H207</f>
        <v>440.97171299999997</v>
      </c>
      <c r="G207" s="191">
        <f>D207*1.113</f>
        <v>422.38461299999994</v>
      </c>
      <c r="H207" s="191">
        <f>E207*1.113</f>
        <v>18.5871</v>
      </c>
      <c r="I207" s="191">
        <f>J207+K207</f>
        <v>560.03407551</v>
      </c>
      <c r="J207" s="191">
        <f>G207*1.27</f>
        <v>536.4284585099999</v>
      </c>
      <c r="K207" s="222">
        <f>H207*1.27</f>
        <v>23.605617</v>
      </c>
    </row>
    <row r="208" spans="1:11" ht="22.5">
      <c r="A208" s="61" t="s">
        <v>297</v>
      </c>
      <c r="B208" s="36"/>
      <c r="C208" s="158"/>
      <c r="D208" s="158"/>
      <c r="E208" s="158"/>
      <c r="F208" s="158"/>
      <c r="G208" s="158"/>
      <c r="H208" s="158"/>
      <c r="I208" s="158"/>
      <c r="J208" s="158"/>
      <c r="K208" s="159"/>
    </row>
    <row r="209" spans="1:11" ht="12">
      <c r="A209" s="232">
        <v>70806</v>
      </c>
      <c r="B209" s="36"/>
      <c r="C209" s="158"/>
      <c r="D209" s="158"/>
      <c r="E209" s="158"/>
      <c r="F209" s="158"/>
      <c r="G209" s="158"/>
      <c r="H209" s="158"/>
      <c r="I209" s="158"/>
      <c r="J209" s="158"/>
      <c r="K209" s="159"/>
    </row>
    <row r="210" spans="1:11" ht="21.75">
      <c r="A210" s="233" t="s">
        <v>607</v>
      </c>
      <c r="B210" s="36"/>
      <c r="C210" s="191">
        <f>D210+E210</f>
        <v>420.90599999999995</v>
      </c>
      <c r="D210" s="191">
        <v>403.506</v>
      </c>
      <c r="E210" s="191">
        <v>17.4</v>
      </c>
      <c r="F210" s="191">
        <f>G210+H210</f>
        <v>468.468378</v>
      </c>
      <c r="G210" s="191">
        <f>D210*1.113</f>
        <v>449.102178</v>
      </c>
      <c r="H210" s="191">
        <f>E210*1.113</f>
        <v>19.3662</v>
      </c>
      <c r="I210" s="191">
        <f>J210+K210</f>
        <v>594.9548400599999</v>
      </c>
      <c r="J210" s="191">
        <f>G210*1.27</f>
        <v>570.35976606</v>
      </c>
      <c r="K210" s="222">
        <f>H210*1.27</f>
        <v>24.595074</v>
      </c>
    </row>
    <row r="211" spans="1:11" ht="22.5">
      <c r="A211" s="75" t="s">
        <v>608</v>
      </c>
      <c r="B211" s="36"/>
      <c r="C211" s="158"/>
      <c r="D211" s="158"/>
      <c r="E211" s="158"/>
      <c r="F211" s="158"/>
      <c r="G211" s="158"/>
      <c r="H211" s="158"/>
      <c r="I211" s="158"/>
      <c r="J211" s="158"/>
      <c r="K211" s="159"/>
    </row>
    <row r="212" spans="1:11" ht="12">
      <c r="A212" s="232">
        <v>150101</v>
      </c>
      <c r="B212" s="36"/>
      <c r="C212" s="158"/>
      <c r="D212" s="158"/>
      <c r="E212" s="158"/>
      <c r="F212" s="158"/>
      <c r="G212" s="158"/>
      <c r="H212" s="158"/>
      <c r="I212" s="158"/>
      <c r="J212" s="158"/>
      <c r="K212" s="159"/>
    </row>
    <row r="213" spans="1:11" ht="21.75">
      <c r="A213" s="233" t="s">
        <v>336</v>
      </c>
      <c r="B213" s="36"/>
      <c r="C213" s="191">
        <f>D213+E213</f>
        <v>6126</v>
      </c>
      <c r="D213" s="191"/>
      <c r="E213" s="191">
        <v>6126</v>
      </c>
      <c r="F213" s="191">
        <f>G213+H213</f>
        <v>6818.238</v>
      </c>
      <c r="G213" s="191"/>
      <c r="H213" s="191">
        <f>E213*1.113</f>
        <v>6818.238</v>
      </c>
      <c r="I213" s="191">
        <f>J213+K213</f>
        <v>8659.162260000001</v>
      </c>
      <c r="J213" s="191"/>
      <c r="K213" s="222">
        <f>H213*1.27</f>
        <v>8659.162260000001</v>
      </c>
    </row>
    <row r="214" spans="1:11" ht="11.25">
      <c r="A214" s="75" t="s">
        <v>338</v>
      </c>
      <c r="B214" s="36"/>
      <c r="C214" s="158"/>
      <c r="D214" s="158"/>
      <c r="E214" s="158"/>
      <c r="F214" s="158"/>
      <c r="G214" s="158"/>
      <c r="H214" s="158"/>
      <c r="I214" s="158"/>
      <c r="J214" s="158"/>
      <c r="K214" s="159"/>
    </row>
    <row r="215" spans="1:11" ht="12">
      <c r="A215" s="232">
        <v>91108</v>
      </c>
      <c r="B215" s="36"/>
      <c r="C215" s="158"/>
      <c r="D215" s="158"/>
      <c r="E215" s="158"/>
      <c r="F215" s="158"/>
      <c r="G215" s="158"/>
      <c r="H215" s="158"/>
      <c r="I215" s="158"/>
      <c r="J215" s="158"/>
      <c r="K215" s="159"/>
    </row>
    <row r="216" spans="1:11" ht="11.25">
      <c r="A216" s="233" t="s">
        <v>285</v>
      </c>
      <c r="B216" s="36"/>
      <c r="C216" s="191">
        <f>D216+E216</f>
        <v>251.072</v>
      </c>
      <c r="D216" s="191">
        <v>251.072</v>
      </c>
      <c r="E216" s="191"/>
      <c r="F216" s="191">
        <f>G216+H216</f>
        <v>279.443136</v>
      </c>
      <c r="G216" s="191">
        <f>D216*1.113</f>
        <v>279.443136</v>
      </c>
      <c r="H216" s="191"/>
      <c r="I216" s="191">
        <f>J216+K216</f>
        <v>354.89278271999996</v>
      </c>
      <c r="J216" s="191">
        <f>G216*1.27</f>
        <v>354.89278271999996</v>
      </c>
      <c r="K216" s="222"/>
    </row>
    <row r="217" spans="1:11" ht="11.25">
      <c r="A217" s="61" t="s">
        <v>298</v>
      </c>
      <c r="B217" s="36"/>
      <c r="C217" s="158"/>
      <c r="D217" s="158"/>
      <c r="E217" s="158"/>
      <c r="F217" s="158"/>
      <c r="G217" s="158"/>
      <c r="H217" s="158"/>
      <c r="I217" s="158"/>
      <c r="J217" s="158"/>
      <c r="K217" s="159"/>
    </row>
    <row r="218" spans="1:11" ht="11.25">
      <c r="A218" s="131" t="s">
        <v>490</v>
      </c>
      <c r="B218" s="36"/>
      <c r="C218" s="201">
        <f>D218+E218</f>
        <v>242573.26700000002</v>
      </c>
      <c r="D218" s="143">
        <f>D220+D223+D226+D229+D232+D235+D238+D241</f>
        <v>231861.59600000002</v>
      </c>
      <c r="E218" s="143">
        <f>E220+E223+E226+E229+E232+E235+E238+E241</f>
        <v>10711.671000000002</v>
      </c>
      <c r="F218" s="201">
        <f>G218+H218</f>
        <v>248783.75</v>
      </c>
      <c r="G218" s="224">
        <v>240881.05</v>
      </c>
      <c r="H218" s="143">
        <f>H220+H223+H226+H229+H232+H235+H238+H241</f>
        <v>7902.7</v>
      </c>
      <c r="I218" s="201">
        <f>J218+K218</f>
        <v>283848.74766717997</v>
      </c>
      <c r="J218" s="143">
        <f>J220+J223+J226+J229+J232+J235+J238+J241</f>
        <v>275845.74766717997</v>
      </c>
      <c r="K218" s="143">
        <f>K220+K223+K226+K229+K232+K235+K238+K241</f>
        <v>8003</v>
      </c>
    </row>
    <row r="219" spans="1:11" ht="12">
      <c r="A219" s="232">
        <v>10116</v>
      </c>
      <c r="B219" s="36"/>
      <c r="C219" s="158"/>
      <c r="D219" s="158"/>
      <c r="E219" s="158"/>
      <c r="F219" s="158"/>
      <c r="G219" s="158"/>
      <c r="H219" s="158"/>
      <c r="I219" s="158"/>
      <c r="J219" s="158"/>
      <c r="K219" s="159"/>
    </row>
    <row r="220" spans="1:11" ht="21.75">
      <c r="A220" s="264" t="s">
        <v>313</v>
      </c>
      <c r="B220" s="36"/>
      <c r="C220" s="191">
        <f>D220+E220</f>
        <v>542.418</v>
      </c>
      <c r="D220" s="191">
        <v>542.418</v>
      </c>
      <c r="E220" s="191"/>
      <c r="F220" s="191">
        <f>G220+H220</f>
        <v>603.711234</v>
      </c>
      <c r="G220" s="191">
        <f>D220*1.113</f>
        <v>603.711234</v>
      </c>
      <c r="H220" s="191"/>
      <c r="I220" s="191">
        <f>J220+K220</f>
        <v>766.71326718</v>
      </c>
      <c r="J220" s="191">
        <f>G220*1.27</f>
        <v>766.71326718</v>
      </c>
      <c r="K220" s="222"/>
    </row>
    <row r="221" spans="1:11" ht="56.25">
      <c r="A221" s="75" t="s">
        <v>9</v>
      </c>
      <c r="B221" s="36"/>
      <c r="C221" s="158"/>
      <c r="D221" s="158"/>
      <c r="E221" s="158"/>
      <c r="F221" s="158"/>
      <c r="G221" s="158"/>
      <c r="H221" s="158"/>
      <c r="I221" s="158"/>
      <c r="J221" s="158"/>
      <c r="K221" s="159"/>
    </row>
    <row r="222" spans="1:11" ht="12">
      <c r="A222" s="232" t="s">
        <v>318</v>
      </c>
      <c r="B222" s="36"/>
      <c r="C222" s="158"/>
      <c r="D222" s="158"/>
      <c r="E222" s="158"/>
      <c r="F222" s="158"/>
      <c r="G222" s="158"/>
      <c r="H222" s="158"/>
      <c r="I222" s="158"/>
      <c r="J222" s="158"/>
      <c r="K222" s="159"/>
    </row>
    <row r="223" spans="1:11" ht="32.25">
      <c r="A223" s="264" t="s">
        <v>10</v>
      </c>
      <c r="B223" s="36"/>
      <c r="C223" s="191">
        <f>D223+E223</f>
        <v>49522.102999999996</v>
      </c>
      <c r="D223" s="191">
        <v>49076.2</v>
      </c>
      <c r="E223" s="191">
        <v>445.903</v>
      </c>
      <c r="F223" s="191">
        <f>G223+H223</f>
        <v>54519.67</v>
      </c>
      <c r="G223" s="191">
        <v>54066.97</v>
      </c>
      <c r="H223" s="191">
        <v>452.7</v>
      </c>
      <c r="I223" s="191">
        <f>J223+K223</f>
        <v>70700.61</v>
      </c>
      <c r="J223" s="191">
        <v>70247.61</v>
      </c>
      <c r="K223" s="222">
        <v>453</v>
      </c>
    </row>
    <row r="224" spans="1:11" ht="22.5">
      <c r="A224" s="78" t="s">
        <v>663</v>
      </c>
      <c r="B224" s="36"/>
      <c r="C224" s="158"/>
      <c r="D224" s="158"/>
      <c r="E224" s="158"/>
      <c r="F224" s="158"/>
      <c r="G224" s="158"/>
      <c r="H224" s="158"/>
      <c r="I224" s="158"/>
      <c r="J224" s="158"/>
      <c r="K224" s="159"/>
    </row>
    <row r="225" spans="1:11" ht="12">
      <c r="A225" s="232" t="s">
        <v>319</v>
      </c>
      <c r="B225" s="36"/>
      <c r="C225" s="158"/>
      <c r="D225" s="158"/>
      <c r="E225" s="158"/>
      <c r="F225" s="158"/>
      <c r="G225" s="158"/>
      <c r="H225" s="158"/>
      <c r="I225" s="158"/>
      <c r="J225" s="158"/>
      <c r="K225" s="159"/>
    </row>
    <row r="226" spans="1:11" ht="21.75">
      <c r="A226" s="264" t="s">
        <v>11</v>
      </c>
      <c r="B226" s="36"/>
      <c r="C226" s="191">
        <f>D226+E226</f>
        <v>85361.92</v>
      </c>
      <c r="D226" s="191">
        <v>81820.92</v>
      </c>
      <c r="E226" s="191">
        <v>3541</v>
      </c>
      <c r="F226" s="191">
        <f>G226+H226</f>
        <v>93453.01</v>
      </c>
      <c r="G226" s="191">
        <v>90003.01</v>
      </c>
      <c r="H226" s="191">
        <v>3450</v>
      </c>
      <c r="I226" s="191">
        <f>J226+K226</f>
        <v>102553.32</v>
      </c>
      <c r="J226" s="191">
        <v>99003.32</v>
      </c>
      <c r="K226" s="222">
        <v>3550</v>
      </c>
    </row>
    <row r="227" spans="1:11" ht="22.5">
      <c r="A227" s="79" t="s">
        <v>400</v>
      </c>
      <c r="B227" s="36"/>
      <c r="C227" s="158"/>
      <c r="D227" s="158"/>
      <c r="E227" s="158"/>
      <c r="F227" s="158"/>
      <c r="G227" s="158"/>
      <c r="H227" s="158"/>
      <c r="I227" s="158"/>
      <c r="J227" s="158"/>
      <c r="K227" s="159"/>
    </row>
    <row r="228" spans="1:11" ht="12">
      <c r="A228" s="235">
        <v>80101</v>
      </c>
      <c r="B228" s="36"/>
      <c r="C228" s="158"/>
      <c r="D228" s="158"/>
      <c r="E228" s="158"/>
      <c r="F228" s="158"/>
      <c r="G228" s="158"/>
      <c r="H228" s="158"/>
      <c r="I228" s="158"/>
      <c r="J228" s="158"/>
      <c r="K228" s="159"/>
    </row>
    <row r="229" spans="1:11" ht="11.25">
      <c r="A229" s="264" t="s">
        <v>12</v>
      </c>
      <c r="B229" s="36"/>
      <c r="C229" s="191">
        <f>D229+E229</f>
        <v>30640.1</v>
      </c>
      <c r="D229" s="191">
        <v>30640.1</v>
      </c>
      <c r="E229" s="191"/>
      <c r="F229" s="191" t="s">
        <v>721</v>
      </c>
      <c r="G229" s="191" t="s">
        <v>721</v>
      </c>
      <c r="H229" s="191"/>
      <c r="I229" s="191">
        <f>J229+K229</f>
        <v>37074.52</v>
      </c>
      <c r="J229" s="191">
        <v>37074.52</v>
      </c>
      <c r="K229" s="222"/>
    </row>
    <row r="230" spans="1:11" ht="33.75">
      <c r="A230" s="80" t="s">
        <v>281</v>
      </c>
      <c r="B230" s="36"/>
      <c r="C230" s="158"/>
      <c r="D230" s="158"/>
      <c r="E230" s="158"/>
      <c r="F230" s="158"/>
      <c r="G230" s="158"/>
      <c r="H230" s="158"/>
      <c r="I230" s="158"/>
      <c r="J230" s="158"/>
      <c r="K230" s="159"/>
    </row>
    <row r="231" spans="1:11" ht="12">
      <c r="A231" s="232">
        <v>81002</v>
      </c>
      <c r="B231" s="36"/>
      <c r="C231" s="158"/>
      <c r="D231" s="158"/>
      <c r="E231" s="158"/>
      <c r="F231" s="158"/>
      <c r="G231" s="158"/>
      <c r="H231" s="158"/>
      <c r="I231" s="158"/>
      <c r="J231" s="158"/>
      <c r="K231" s="159"/>
    </row>
    <row r="232" spans="1:11" ht="21.75">
      <c r="A232" s="264" t="s">
        <v>13</v>
      </c>
      <c r="B232" s="36"/>
      <c r="C232" s="191">
        <f>D232+E232</f>
        <v>3700</v>
      </c>
      <c r="D232" s="191">
        <v>3700</v>
      </c>
      <c r="E232" s="191"/>
      <c r="F232" s="191">
        <f>G232+H232</f>
        <v>4070</v>
      </c>
      <c r="G232" s="191">
        <v>4070</v>
      </c>
      <c r="H232" s="191"/>
      <c r="I232" s="191">
        <f>J232+K232</f>
        <v>4477</v>
      </c>
      <c r="J232" s="191">
        <v>4477</v>
      </c>
      <c r="K232" s="222"/>
    </row>
    <row r="233" spans="1:11" ht="33.75">
      <c r="A233" s="78" t="s">
        <v>202</v>
      </c>
      <c r="B233" s="36"/>
      <c r="C233" s="158"/>
      <c r="D233" s="158"/>
      <c r="E233" s="158"/>
      <c r="F233" s="158"/>
      <c r="G233" s="158"/>
      <c r="H233" s="158"/>
      <c r="I233" s="158"/>
      <c r="J233" s="158"/>
      <c r="K233" s="159"/>
    </row>
    <row r="234" spans="1:11" ht="12">
      <c r="A234" s="184">
        <v>80500</v>
      </c>
      <c r="B234" s="21"/>
      <c r="C234" s="21"/>
      <c r="D234" s="28"/>
      <c r="E234" s="28"/>
      <c r="F234" s="27"/>
      <c r="G234" s="149"/>
      <c r="H234" s="27"/>
      <c r="I234" s="147"/>
      <c r="J234" s="148"/>
      <c r="K234" s="21"/>
    </row>
    <row r="235" spans="1:11" ht="31.5">
      <c r="A235" s="265" t="s">
        <v>723</v>
      </c>
      <c r="B235" s="21"/>
      <c r="C235" s="143">
        <f>SUM(D235:E235)</f>
        <v>8834.888</v>
      </c>
      <c r="D235" s="143">
        <v>5314.01</v>
      </c>
      <c r="E235" s="143">
        <v>3520.878</v>
      </c>
      <c r="F235" s="143">
        <f>SUM(G235:H235)</f>
        <v>9845.42</v>
      </c>
      <c r="G235" s="142">
        <v>5845.42</v>
      </c>
      <c r="H235" s="143">
        <v>4000</v>
      </c>
      <c r="I235" s="143">
        <f>SUM(J235:K235)</f>
        <v>10429.96</v>
      </c>
      <c r="J235" s="143">
        <v>6429.96</v>
      </c>
      <c r="K235" s="143">
        <v>4000</v>
      </c>
    </row>
    <row r="236" spans="1:11" ht="22.5">
      <c r="A236" s="185" t="s">
        <v>724</v>
      </c>
      <c r="B236" s="21"/>
      <c r="C236" s="151"/>
      <c r="D236" s="151"/>
      <c r="E236" s="151"/>
      <c r="F236" s="151"/>
      <c r="G236" s="151"/>
      <c r="H236" s="151"/>
      <c r="I236" s="151"/>
      <c r="J236" s="151"/>
      <c r="K236" s="151"/>
    </row>
    <row r="237" spans="1:11" ht="12">
      <c r="A237" s="187">
        <v>80000</v>
      </c>
      <c r="B237" s="27"/>
      <c r="C237" s="26"/>
      <c r="D237" s="27"/>
      <c r="E237" s="27"/>
      <c r="F237" s="26"/>
      <c r="G237" s="29"/>
      <c r="H237" s="29"/>
      <c r="I237" s="26"/>
      <c r="J237" s="27"/>
      <c r="K237" s="27"/>
    </row>
    <row r="238" spans="1:11" ht="26.25" customHeight="1">
      <c r="A238" s="266" t="s">
        <v>725</v>
      </c>
      <c r="B238" s="27"/>
      <c r="C238" s="143">
        <f>SUM(D238:E238)</f>
        <v>58471.793</v>
      </c>
      <c r="D238" s="143">
        <v>55745.308</v>
      </c>
      <c r="E238" s="143">
        <v>2726.485</v>
      </c>
      <c r="F238" s="143">
        <f>SUM(G238:H238)</f>
        <v>47062.93</v>
      </c>
      <c r="G238" s="143">
        <v>47062.93</v>
      </c>
      <c r="H238" s="143"/>
      <c r="I238" s="143">
        <f>SUM(J238:K238)</f>
        <v>51769.23</v>
      </c>
      <c r="J238" s="143">
        <v>51769.23</v>
      </c>
      <c r="K238" s="143"/>
    </row>
    <row r="239" spans="1:11" ht="45">
      <c r="A239" s="145" t="s">
        <v>726</v>
      </c>
      <c r="B239" s="21"/>
      <c r="C239" s="153"/>
      <c r="D239" s="154"/>
      <c r="E239" s="154"/>
      <c r="F239" s="153"/>
      <c r="G239" s="154"/>
      <c r="H239" s="154"/>
      <c r="I239" s="186"/>
      <c r="J239" s="186"/>
      <c r="K239" s="151"/>
    </row>
    <row r="240" spans="1:11" ht="15">
      <c r="A240" s="187">
        <v>80000</v>
      </c>
      <c r="B240" s="21"/>
      <c r="C240" s="151"/>
      <c r="D240" s="188"/>
      <c r="E240" s="188"/>
      <c r="F240" s="189"/>
      <c r="G240" s="189"/>
      <c r="H240" s="189"/>
      <c r="I240" s="186"/>
      <c r="J240" s="186"/>
      <c r="K240" s="151"/>
    </row>
    <row r="241" spans="1:11" ht="11.25">
      <c r="A241" s="265" t="s">
        <v>727</v>
      </c>
      <c r="B241" s="21"/>
      <c r="C241" s="143">
        <f>SUM(D241:E241)</f>
        <v>5500.045</v>
      </c>
      <c r="D241" s="143">
        <v>5022.64</v>
      </c>
      <c r="E241" s="143">
        <v>477.405</v>
      </c>
      <c r="F241" s="143">
        <f>SUM(G241:H241)</f>
        <v>5524.904</v>
      </c>
      <c r="G241" s="143">
        <f>SUM(D241*1.1)</f>
        <v>5524.904</v>
      </c>
      <c r="H241" s="143"/>
      <c r="I241" s="143">
        <f>SUM(J241:K241)</f>
        <v>6077.394400000001</v>
      </c>
      <c r="J241" s="143">
        <f>SUM(G241*1.1)</f>
        <v>6077.394400000001</v>
      </c>
      <c r="K241" s="143"/>
    </row>
    <row r="242" spans="1:11" ht="22.5">
      <c r="A242" s="185" t="s">
        <v>728</v>
      </c>
      <c r="B242" s="21"/>
      <c r="C242" s="153"/>
      <c r="D242" s="188"/>
      <c r="E242" s="188"/>
      <c r="F242" s="153"/>
      <c r="G242" s="154"/>
      <c r="H242" s="154"/>
      <c r="I242" s="186"/>
      <c r="J242" s="186"/>
      <c r="K242" s="151"/>
    </row>
    <row r="243" spans="1:11" ht="11.25">
      <c r="A243" s="240" t="s">
        <v>722</v>
      </c>
      <c r="B243" s="36"/>
      <c r="C243" s="143">
        <f aca="true" t="shared" si="7" ref="C243:K243">C245+C248+C251+C254+C257+C260+C263+C266+C269+C272</f>
        <v>25091.805999999997</v>
      </c>
      <c r="D243" s="143">
        <f t="shared" si="7"/>
        <v>22672.78</v>
      </c>
      <c r="E243" s="143">
        <f t="shared" si="7"/>
        <v>2419.026</v>
      </c>
      <c r="F243" s="143">
        <f t="shared" si="7"/>
        <v>27927.180077999998</v>
      </c>
      <c r="G243" s="143">
        <f t="shared" si="7"/>
        <v>25234.80414</v>
      </c>
      <c r="H243" s="143">
        <f t="shared" si="7"/>
        <v>2692.3759379999997</v>
      </c>
      <c r="I243" s="143">
        <f t="shared" si="7"/>
        <v>35422.95974406</v>
      </c>
      <c r="J243" s="143">
        <f t="shared" si="7"/>
        <v>32038.590502799998</v>
      </c>
      <c r="K243" s="163">
        <f t="shared" si="7"/>
        <v>3384.36924126</v>
      </c>
    </row>
    <row r="244" spans="1:11" ht="12">
      <c r="A244" s="232" t="s">
        <v>312</v>
      </c>
      <c r="B244" s="40"/>
      <c r="C244" s="158"/>
      <c r="D244" s="165"/>
      <c r="E244" s="165"/>
      <c r="F244" s="166"/>
      <c r="G244" s="166"/>
      <c r="H244" s="143"/>
      <c r="I244" s="166"/>
      <c r="J244" s="167"/>
      <c r="K244" s="163"/>
    </row>
    <row r="245" spans="1:11" ht="21.75">
      <c r="A245" s="233" t="s">
        <v>339</v>
      </c>
      <c r="B245" s="36"/>
      <c r="C245" s="191">
        <f>D245+E245</f>
        <v>305.835</v>
      </c>
      <c r="D245" s="191">
        <v>305.835</v>
      </c>
      <c r="E245" s="191"/>
      <c r="F245" s="191">
        <f>G245+H245</f>
        <v>340.39435499999996</v>
      </c>
      <c r="G245" s="191">
        <f>D245*1.113</f>
        <v>340.39435499999996</v>
      </c>
      <c r="H245" s="191"/>
      <c r="I245" s="191">
        <f>J245+K245</f>
        <v>432.30083084999995</v>
      </c>
      <c r="J245" s="191">
        <f>G245*1.27</f>
        <v>432.30083084999995</v>
      </c>
      <c r="K245" s="222"/>
    </row>
    <row r="246" spans="1:11" ht="22.5">
      <c r="A246" s="78" t="s">
        <v>291</v>
      </c>
      <c r="B246" s="36"/>
      <c r="C246" s="158"/>
      <c r="D246" s="166"/>
      <c r="E246" s="166"/>
      <c r="F246" s="166"/>
      <c r="G246" s="168"/>
      <c r="H246" s="158"/>
      <c r="I246" s="166"/>
      <c r="J246" s="166"/>
      <c r="K246" s="159"/>
    </row>
    <row r="247" spans="1:11" ht="12">
      <c r="A247" s="232" t="s">
        <v>617</v>
      </c>
      <c r="B247" s="36"/>
      <c r="C247" s="158"/>
      <c r="D247" s="166"/>
      <c r="E247" s="166"/>
      <c r="F247" s="166"/>
      <c r="G247" s="168"/>
      <c r="H247" s="158"/>
      <c r="I247" s="166"/>
      <c r="J247" s="166"/>
      <c r="K247" s="159"/>
    </row>
    <row r="248" spans="1:11" ht="21.75">
      <c r="A248" s="233" t="s">
        <v>47</v>
      </c>
      <c r="B248" s="36"/>
      <c r="C248" s="191">
        <f>D248+E248</f>
        <v>963</v>
      </c>
      <c r="D248" s="191">
        <v>963</v>
      </c>
      <c r="E248" s="191"/>
      <c r="F248" s="191">
        <f>G248+H248</f>
        <v>1071.819</v>
      </c>
      <c r="G248" s="191">
        <f>D248*1.113</f>
        <v>1071.819</v>
      </c>
      <c r="H248" s="191"/>
      <c r="I248" s="191">
        <f>J248+K248</f>
        <v>1361.21013</v>
      </c>
      <c r="J248" s="191">
        <f>G248*1.27</f>
        <v>1361.21013</v>
      </c>
      <c r="K248" s="222"/>
    </row>
    <row r="249" spans="1:11" ht="22.5">
      <c r="A249" s="78" t="s">
        <v>294</v>
      </c>
      <c r="B249" s="36"/>
      <c r="C249" s="158"/>
      <c r="D249" s="166"/>
      <c r="E249" s="166"/>
      <c r="F249" s="166"/>
      <c r="G249" s="168"/>
      <c r="H249" s="158"/>
      <c r="I249" s="166"/>
      <c r="J249" s="166"/>
      <c r="K249" s="159"/>
    </row>
    <row r="250" spans="1:11" ht="12">
      <c r="A250" s="232" t="s">
        <v>193</v>
      </c>
      <c r="B250" s="36"/>
      <c r="C250" s="158"/>
      <c r="D250" s="166"/>
      <c r="E250" s="166"/>
      <c r="F250" s="166"/>
      <c r="G250" s="168"/>
      <c r="H250" s="158"/>
      <c r="I250" s="166"/>
      <c r="J250" s="166"/>
      <c r="K250" s="159"/>
    </row>
    <row r="251" spans="1:11" ht="11.25">
      <c r="A251" s="233" t="s">
        <v>48</v>
      </c>
      <c r="B251" s="36"/>
      <c r="C251" s="191">
        <f>D251+E251</f>
        <v>990.8</v>
      </c>
      <c r="D251" s="191">
        <v>990.8</v>
      </c>
      <c r="E251" s="191"/>
      <c r="F251" s="191">
        <f>G251+H251</f>
        <v>1102.7604</v>
      </c>
      <c r="G251" s="191">
        <f>D251*1.113</f>
        <v>1102.7604</v>
      </c>
      <c r="H251" s="191"/>
      <c r="I251" s="191">
        <f>J251+K251</f>
        <v>1400.505708</v>
      </c>
      <c r="J251" s="191">
        <f>G251*1.27</f>
        <v>1400.505708</v>
      </c>
      <c r="K251" s="222"/>
    </row>
    <row r="252" spans="1:11" ht="22.5">
      <c r="A252" s="78" t="s">
        <v>295</v>
      </c>
      <c r="B252" s="36"/>
      <c r="C252" s="158"/>
      <c r="D252" s="166"/>
      <c r="E252" s="166"/>
      <c r="F252" s="166"/>
      <c r="G252" s="168"/>
      <c r="H252" s="158"/>
      <c r="I252" s="166"/>
      <c r="J252" s="166"/>
      <c r="K252" s="159"/>
    </row>
    <row r="253" spans="1:11" ht="12">
      <c r="A253" s="232" t="s">
        <v>192</v>
      </c>
      <c r="B253" s="36"/>
      <c r="C253" s="158"/>
      <c r="D253" s="166"/>
      <c r="E253" s="166"/>
      <c r="F253" s="166"/>
      <c r="G253" s="168"/>
      <c r="H253" s="158"/>
      <c r="I253" s="166"/>
      <c r="J253" s="166"/>
      <c r="K253" s="159"/>
    </row>
    <row r="254" spans="1:11" ht="21.75">
      <c r="A254" s="233" t="s">
        <v>244</v>
      </c>
      <c r="B254" s="36"/>
      <c r="C254" s="191">
        <f>D254+E254</f>
        <v>5618.719</v>
      </c>
      <c r="D254" s="191">
        <v>5383.019</v>
      </c>
      <c r="E254" s="191">
        <v>235.7</v>
      </c>
      <c r="F254" s="191">
        <f>G254+H254</f>
        <v>6253.634247</v>
      </c>
      <c r="G254" s="191">
        <f>D254*1.113</f>
        <v>5991.300147</v>
      </c>
      <c r="H254" s="191">
        <f>E254*1.113</f>
        <v>262.3341</v>
      </c>
      <c r="I254" s="191">
        <f>J254+K254</f>
        <v>7942.11549369</v>
      </c>
      <c r="J254" s="191">
        <f>G254*1.27</f>
        <v>7608.95118669</v>
      </c>
      <c r="K254" s="222">
        <f>H254*1.27</f>
        <v>333.16430699999995</v>
      </c>
    </row>
    <row r="255" spans="1:11" ht="22.5">
      <c r="A255" s="78" t="s">
        <v>293</v>
      </c>
      <c r="B255" s="36"/>
      <c r="C255" s="158"/>
      <c r="D255" s="166"/>
      <c r="E255" s="166"/>
      <c r="F255" s="166"/>
      <c r="G255" s="168"/>
      <c r="H255" s="158"/>
      <c r="I255" s="166"/>
      <c r="J255" s="166"/>
      <c r="K255" s="159"/>
    </row>
    <row r="256" spans="1:11" ht="12">
      <c r="A256" s="232" t="s">
        <v>401</v>
      </c>
      <c r="B256" s="36"/>
      <c r="C256" s="158"/>
      <c r="D256" s="166"/>
      <c r="E256" s="166"/>
      <c r="F256" s="166"/>
      <c r="G256" s="168"/>
      <c r="H256" s="158"/>
      <c r="I256" s="166"/>
      <c r="J256" s="166"/>
      <c r="K256" s="159"/>
    </row>
    <row r="257" spans="1:11" ht="32.25">
      <c r="A257" s="233" t="s">
        <v>49</v>
      </c>
      <c r="B257" s="36"/>
      <c r="C257" s="191">
        <f>D257+E257</f>
        <v>438.858</v>
      </c>
      <c r="D257" s="191">
        <v>359.43</v>
      </c>
      <c r="E257" s="191">
        <v>79.428</v>
      </c>
      <c r="F257" s="191">
        <f>G257+H257</f>
        <v>488.448954</v>
      </c>
      <c r="G257" s="191">
        <f>D257*1.113</f>
        <v>400.04559</v>
      </c>
      <c r="H257" s="191">
        <f>E257*1.113</f>
        <v>88.403364</v>
      </c>
      <c r="I257" s="191">
        <f>J257+K257</f>
        <v>620.3301715800001</v>
      </c>
      <c r="J257" s="191">
        <f>G257*1.27</f>
        <v>508.05789930000003</v>
      </c>
      <c r="K257" s="222">
        <f>H257*1.27</f>
        <v>112.27227228</v>
      </c>
    </row>
    <row r="258" spans="1:11" ht="33.75">
      <c r="A258" s="78" t="s">
        <v>320</v>
      </c>
      <c r="B258" s="36"/>
      <c r="C258" s="158"/>
      <c r="D258" s="166"/>
      <c r="E258" s="166"/>
      <c r="F258" s="166"/>
      <c r="G258" s="168"/>
      <c r="H258" s="158"/>
      <c r="I258" s="166"/>
      <c r="J258" s="166"/>
      <c r="K258" s="159"/>
    </row>
    <row r="259" spans="1:11" ht="12">
      <c r="A259" s="232" t="s">
        <v>296</v>
      </c>
      <c r="B259" s="36"/>
      <c r="C259" s="158"/>
      <c r="D259" s="166"/>
      <c r="E259" s="166"/>
      <c r="F259" s="166"/>
      <c r="G259" s="168"/>
      <c r="H259" s="158"/>
      <c r="I259" s="166"/>
      <c r="J259" s="166"/>
      <c r="K259" s="159"/>
    </row>
    <row r="260" spans="1:11" ht="21.75">
      <c r="A260" s="233" t="s">
        <v>276</v>
      </c>
      <c r="B260" s="36"/>
      <c r="C260" s="191">
        <f>D260+E260</f>
        <v>15545.094</v>
      </c>
      <c r="D260" s="191">
        <v>13641.196</v>
      </c>
      <c r="E260" s="191">
        <v>1903.898</v>
      </c>
      <c r="F260" s="191">
        <f>G260+H260</f>
        <v>17301.689621999998</v>
      </c>
      <c r="G260" s="191">
        <f>D260*1.113</f>
        <v>15182.651147999999</v>
      </c>
      <c r="H260" s="191">
        <f>E260*1.113</f>
        <v>2119.038474</v>
      </c>
      <c r="I260" s="191">
        <f>J260+K260</f>
        <v>21973.145819939997</v>
      </c>
      <c r="J260" s="191">
        <f>G260*1.27</f>
        <v>19281.966957959998</v>
      </c>
      <c r="K260" s="222">
        <f>H260*1.27</f>
        <v>2691.17886198</v>
      </c>
    </row>
    <row r="261" spans="1:11" ht="33.75">
      <c r="A261" s="81" t="s">
        <v>191</v>
      </c>
      <c r="B261" s="36"/>
      <c r="C261" s="158"/>
      <c r="D261" s="166"/>
      <c r="E261" s="166"/>
      <c r="F261" s="166"/>
      <c r="G261" s="168"/>
      <c r="H261" s="158"/>
      <c r="I261" s="166"/>
      <c r="J261" s="166"/>
      <c r="K261" s="159"/>
    </row>
    <row r="262" spans="1:11" ht="12">
      <c r="A262" s="232">
        <v>110502</v>
      </c>
      <c r="B262" s="36"/>
      <c r="C262" s="158"/>
      <c r="D262" s="169"/>
      <c r="E262" s="169"/>
      <c r="F262" s="166"/>
      <c r="G262" s="166"/>
      <c r="H262" s="158"/>
      <c r="I262" s="166"/>
      <c r="J262" s="166"/>
      <c r="K262" s="159"/>
    </row>
    <row r="263" spans="1:11" ht="21.75">
      <c r="A263" s="233" t="s">
        <v>277</v>
      </c>
      <c r="B263" s="36"/>
      <c r="C263" s="191">
        <f>D263+E263</f>
        <v>174.5</v>
      </c>
      <c r="D263" s="191">
        <v>174.5</v>
      </c>
      <c r="E263" s="191"/>
      <c r="F263" s="191">
        <f>G263+H263</f>
        <v>194.2185</v>
      </c>
      <c r="G263" s="191">
        <f>D263*1.113</f>
        <v>194.2185</v>
      </c>
      <c r="H263" s="191"/>
      <c r="I263" s="191">
        <f>J263+K263</f>
        <v>246.657495</v>
      </c>
      <c r="J263" s="191">
        <f>G263*1.27</f>
        <v>246.657495</v>
      </c>
      <c r="K263" s="222"/>
    </row>
    <row r="264" spans="1:11" ht="22.5">
      <c r="A264" s="78" t="s">
        <v>292</v>
      </c>
      <c r="B264" s="36"/>
      <c r="C264" s="158"/>
      <c r="D264" s="165"/>
      <c r="E264" s="165"/>
      <c r="F264" s="168"/>
      <c r="G264" s="168"/>
      <c r="H264" s="158"/>
      <c r="I264" s="166"/>
      <c r="J264" s="166"/>
      <c r="K264" s="159"/>
    </row>
    <row r="265" spans="1:11" ht="12">
      <c r="A265" s="232">
        <v>100203</v>
      </c>
      <c r="B265" s="43"/>
      <c r="C265" s="170"/>
      <c r="D265" s="170"/>
      <c r="E265" s="170"/>
      <c r="F265" s="170"/>
      <c r="G265" s="170"/>
      <c r="H265" s="170"/>
      <c r="I265" s="160"/>
      <c r="J265" s="160"/>
      <c r="K265" s="161"/>
    </row>
    <row r="266" spans="1:11" ht="21.75">
      <c r="A266" s="233" t="s">
        <v>278</v>
      </c>
      <c r="B266" s="43"/>
      <c r="C266" s="191">
        <f>D266+E266</f>
        <v>800</v>
      </c>
      <c r="D266" s="191">
        <v>800</v>
      </c>
      <c r="E266" s="191"/>
      <c r="F266" s="191">
        <f>G266+H266</f>
        <v>890.4</v>
      </c>
      <c r="G266" s="191">
        <f>D266*1.113</f>
        <v>890.4</v>
      </c>
      <c r="H266" s="191"/>
      <c r="I266" s="191">
        <f>J266+K266</f>
        <v>1130.808</v>
      </c>
      <c r="J266" s="191">
        <f>G266*1.27</f>
        <v>1130.808</v>
      </c>
      <c r="K266" s="222"/>
    </row>
    <row r="267" spans="1:11" ht="45">
      <c r="A267" s="78" t="s">
        <v>316</v>
      </c>
      <c r="B267" s="44"/>
      <c r="C267" s="170"/>
      <c r="D267" s="170"/>
      <c r="E267" s="171"/>
      <c r="F267" s="170"/>
      <c r="G267" s="170"/>
      <c r="H267" s="171"/>
      <c r="I267" s="160"/>
      <c r="J267" s="160"/>
      <c r="K267" s="161"/>
    </row>
    <row r="268" spans="1:11" ht="12">
      <c r="A268" s="232">
        <v>150101</v>
      </c>
      <c r="B268" s="43"/>
      <c r="C268" s="170"/>
      <c r="D268" s="170"/>
      <c r="E268" s="170"/>
      <c r="F268" s="170"/>
      <c r="G268" s="170"/>
      <c r="H268" s="170"/>
      <c r="I268" s="160"/>
      <c r="J268" s="160"/>
      <c r="K268" s="161"/>
    </row>
    <row r="269" spans="1:11" ht="21.75">
      <c r="A269" s="233" t="s">
        <v>315</v>
      </c>
      <c r="B269" s="43"/>
      <c r="C269" s="191">
        <f>D269+E269</f>
        <v>200</v>
      </c>
      <c r="D269" s="191"/>
      <c r="E269" s="191">
        <v>200</v>
      </c>
      <c r="F269" s="191">
        <f>G269+H269</f>
        <v>222.6</v>
      </c>
      <c r="G269" s="191"/>
      <c r="H269" s="191">
        <f>E269*1.113</f>
        <v>222.6</v>
      </c>
      <c r="I269" s="191">
        <f>J269+K269</f>
        <v>247.75379999999998</v>
      </c>
      <c r="J269" s="191"/>
      <c r="K269" s="222">
        <f>H269*1.113</f>
        <v>247.75379999999998</v>
      </c>
    </row>
    <row r="270" spans="1:11" ht="22.5">
      <c r="A270" s="78" t="s">
        <v>4</v>
      </c>
      <c r="B270" s="44"/>
      <c r="C270" s="170"/>
      <c r="D270" s="170"/>
      <c r="E270" s="170"/>
      <c r="F270" s="170"/>
      <c r="G270" s="170"/>
      <c r="H270" s="170"/>
      <c r="I270" s="160"/>
      <c r="J270" s="160"/>
      <c r="K270" s="161"/>
    </row>
    <row r="271" spans="1:11" ht="12">
      <c r="A271" s="232">
        <v>150203</v>
      </c>
      <c r="B271" s="46"/>
      <c r="C271" s="170"/>
      <c r="D271" s="170"/>
      <c r="E271" s="170"/>
      <c r="F271" s="170"/>
      <c r="G271" s="170"/>
      <c r="H271" s="170"/>
      <c r="I271" s="160"/>
      <c r="J271" s="160"/>
      <c r="K271" s="161"/>
    </row>
    <row r="272" spans="1:11" ht="21.75">
      <c r="A272" s="233" t="s">
        <v>340</v>
      </c>
      <c r="B272" s="46"/>
      <c r="C272" s="191">
        <f>D272+E272</f>
        <v>55</v>
      </c>
      <c r="D272" s="191">
        <v>55</v>
      </c>
      <c r="E272" s="191"/>
      <c r="F272" s="191">
        <f>G272+H272</f>
        <v>61.214999999999996</v>
      </c>
      <c r="G272" s="191">
        <f>D272*1.113</f>
        <v>61.214999999999996</v>
      </c>
      <c r="H272" s="191"/>
      <c r="I272" s="191">
        <f>J272+K272</f>
        <v>68.132295</v>
      </c>
      <c r="J272" s="191">
        <f>G272*1.113</f>
        <v>68.132295</v>
      </c>
      <c r="K272" s="222"/>
    </row>
    <row r="273" spans="1:11" ht="22.5">
      <c r="A273" s="69" t="s">
        <v>522</v>
      </c>
      <c r="B273" s="44"/>
      <c r="C273" s="170"/>
      <c r="D273" s="170"/>
      <c r="E273" s="170"/>
      <c r="F273" s="170"/>
      <c r="G273" s="170"/>
      <c r="H273" s="170"/>
      <c r="I273" s="160"/>
      <c r="J273" s="160"/>
      <c r="K273" s="161"/>
    </row>
    <row r="274" spans="1:11" ht="11.25">
      <c r="A274" s="132" t="s">
        <v>492</v>
      </c>
      <c r="B274" s="267"/>
      <c r="C274" s="271">
        <f>C276+C279+C282+C285+C288+C291+C294+C297+C300+C303+C306+C309</f>
        <v>2449.371</v>
      </c>
      <c r="D274" s="271">
        <f>D276+D279+D282+D285+D288+D291+D294+D297+D300+D303+D306+D309</f>
        <v>2284.371</v>
      </c>
      <c r="E274" s="271">
        <f>E276+E279+E282+E285+E288+E291+E294+E297+E300+E303+E306+E309</f>
        <v>165</v>
      </c>
      <c r="F274" s="271">
        <f aca="true" t="shared" si="8" ref="F274:K274">F276+F279+F282+F285+F288+F291+F294+F297+F300+F303+F306+F309</f>
        <v>2449.371</v>
      </c>
      <c r="G274" s="271">
        <f t="shared" si="8"/>
        <v>2284.371</v>
      </c>
      <c r="H274" s="271">
        <f t="shared" si="8"/>
        <v>165</v>
      </c>
      <c r="I274" s="271">
        <f t="shared" si="8"/>
        <v>2449.371</v>
      </c>
      <c r="J274" s="271">
        <f t="shared" si="8"/>
        <v>2284.371</v>
      </c>
      <c r="K274" s="272">
        <f t="shared" si="8"/>
        <v>165</v>
      </c>
    </row>
    <row r="275" spans="1:11" ht="12">
      <c r="A275" s="232">
        <v>10116</v>
      </c>
      <c r="B275" s="44"/>
      <c r="C275" s="170"/>
      <c r="D275" s="170"/>
      <c r="E275" s="170"/>
      <c r="F275" s="170"/>
      <c r="G275" s="170"/>
      <c r="H275" s="170"/>
      <c r="I275" s="160"/>
      <c r="J275" s="160"/>
      <c r="K275" s="161"/>
    </row>
    <row r="276" spans="1:11" ht="11.25">
      <c r="A276" s="230" t="s">
        <v>729</v>
      </c>
      <c r="B276" s="246"/>
      <c r="C276" s="191">
        <f>D276+E276</f>
        <v>205.868</v>
      </c>
      <c r="D276" s="160">
        <v>205.868</v>
      </c>
      <c r="E276" s="160"/>
      <c r="F276" s="191">
        <f>G276+H276</f>
        <v>205.868</v>
      </c>
      <c r="G276" s="160">
        <v>205.868</v>
      </c>
      <c r="H276" s="160"/>
      <c r="I276" s="191">
        <f>J276+K276</f>
        <v>205.868</v>
      </c>
      <c r="J276" s="160">
        <v>205.868</v>
      </c>
      <c r="K276" s="161"/>
    </row>
    <row r="277" spans="1:11" ht="22.5">
      <c r="A277" s="69" t="s">
        <v>499</v>
      </c>
      <c r="B277" s="44"/>
      <c r="C277" s="170"/>
      <c r="D277" s="170"/>
      <c r="E277" s="170"/>
      <c r="F277" s="170"/>
      <c r="G277" s="170"/>
      <c r="H277" s="170"/>
      <c r="I277" s="160"/>
      <c r="J277" s="170"/>
      <c r="K277" s="161"/>
    </row>
    <row r="278" spans="1:11" ht="12">
      <c r="A278" s="232" t="s">
        <v>493</v>
      </c>
      <c r="B278" s="44"/>
      <c r="C278" s="170"/>
      <c r="D278" s="170"/>
      <c r="E278" s="170"/>
      <c r="F278" s="170"/>
      <c r="G278" s="170"/>
      <c r="H278" s="170"/>
      <c r="I278" s="160"/>
      <c r="J278" s="170"/>
      <c r="K278" s="161"/>
    </row>
    <row r="279" spans="1:11" ht="21.75">
      <c r="A279" s="233" t="s">
        <v>500</v>
      </c>
      <c r="B279" s="44"/>
      <c r="C279" s="191">
        <f>D279+E279</f>
        <v>152.003</v>
      </c>
      <c r="D279" s="160">
        <v>152.003</v>
      </c>
      <c r="E279" s="160"/>
      <c r="F279" s="191">
        <f>G279+H279</f>
        <v>152.003</v>
      </c>
      <c r="G279" s="160">
        <v>152.003</v>
      </c>
      <c r="H279" s="160"/>
      <c r="I279" s="191">
        <f>J279+K279</f>
        <v>152.003</v>
      </c>
      <c r="J279" s="160">
        <v>152.003</v>
      </c>
      <c r="K279" s="161"/>
    </row>
    <row r="280" spans="1:11" ht="33.75">
      <c r="A280" s="69" t="s">
        <v>501</v>
      </c>
      <c r="B280" s="44"/>
      <c r="C280" s="170"/>
      <c r="D280" s="170"/>
      <c r="E280" s="170"/>
      <c r="F280" s="170"/>
      <c r="G280" s="170"/>
      <c r="H280" s="170"/>
      <c r="I280" s="160"/>
      <c r="J280" s="170"/>
      <c r="K280" s="161"/>
    </row>
    <row r="281" spans="1:11" ht="12">
      <c r="A281" s="232" t="s">
        <v>494</v>
      </c>
      <c r="B281" s="44"/>
      <c r="C281" s="170"/>
      <c r="D281" s="170"/>
      <c r="E281" s="170"/>
      <c r="F281" s="170"/>
      <c r="G281" s="170"/>
      <c r="H281" s="170"/>
      <c r="I281" s="160"/>
      <c r="J281" s="170"/>
      <c r="K281" s="161"/>
    </row>
    <row r="282" spans="1:11" ht="21.75">
      <c r="A282" s="233" t="s">
        <v>502</v>
      </c>
      <c r="B282" s="44"/>
      <c r="C282" s="191">
        <f>D282+E282</f>
        <v>100</v>
      </c>
      <c r="D282" s="160">
        <v>100</v>
      </c>
      <c r="E282" s="160"/>
      <c r="F282" s="191">
        <f>G282+H282</f>
        <v>100</v>
      </c>
      <c r="G282" s="160">
        <v>100</v>
      </c>
      <c r="H282" s="160"/>
      <c r="I282" s="191">
        <f>J282+K282</f>
        <v>100</v>
      </c>
      <c r="J282" s="160">
        <v>100</v>
      </c>
      <c r="K282" s="161"/>
    </row>
    <row r="283" spans="1:11" ht="22.5">
      <c r="A283" s="69" t="s">
        <v>503</v>
      </c>
      <c r="B283" s="44"/>
      <c r="C283" s="170"/>
      <c r="D283" s="170"/>
      <c r="E283" s="170"/>
      <c r="F283" s="170"/>
      <c r="G283" s="170"/>
      <c r="H283" s="170"/>
      <c r="I283" s="160"/>
      <c r="J283" s="170"/>
      <c r="K283" s="161"/>
    </row>
    <row r="284" spans="1:11" ht="12">
      <c r="A284" s="232" t="s">
        <v>495</v>
      </c>
      <c r="B284" s="44"/>
      <c r="C284" s="170"/>
      <c r="D284" s="170"/>
      <c r="E284" s="170"/>
      <c r="F284" s="170"/>
      <c r="G284" s="170"/>
      <c r="H284" s="170"/>
      <c r="I284" s="160"/>
      <c r="J284" s="170"/>
      <c r="K284" s="161"/>
    </row>
    <row r="285" spans="1:11" ht="53.25">
      <c r="A285" s="233" t="s">
        <v>523</v>
      </c>
      <c r="B285" s="44"/>
      <c r="C285" s="191">
        <f>D285+E285</f>
        <v>400</v>
      </c>
      <c r="D285" s="160">
        <v>400</v>
      </c>
      <c r="E285" s="160"/>
      <c r="F285" s="191">
        <f>G285+H285</f>
        <v>400</v>
      </c>
      <c r="G285" s="160">
        <v>400</v>
      </c>
      <c r="H285" s="160"/>
      <c r="I285" s="191">
        <f>J285+K285</f>
        <v>400</v>
      </c>
      <c r="J285" s="160">
        <v>400</v>
      </c>
      <c r="K285" s="161"/>
    </row>
    <row r="286" spans="1:11" ht="45">
      <c r="A286" s="69" t="s">
        <v>504</v>
      </c>
      <c r="B286" s="44"/>
      <c r="C286" s="170"/>
      <c r="D286" s="170"/>
      <c r="E286" s="170"/>
      <c r="F286" s="170"/>
      <c r="G286" s="170"/>
      <c r="H286" s="170"/>
      <c r="I286" s="160"/>
      <c r="J286" s="170"/>
      <c r="K286" s="161"/>
    </row>
    <row r="287" spans="1:11" ht="12">
      <c r="A287" s="232" t="s">
        <v>496</v>
      </c>
      <c r="B287" s="44"/>
      <c r="C287" s="170"/>
      <c r="D287" s="170"/>
      <c r="E287" s="170"/>
      <c r="F287" s="170"/>
      <c r="G287" s="170"/>
      <c r="H287" s="170"/>
      <c r="I287" s="160"/>
      <c r="J287" s="170"/>
      <c r="K287" s="161"/>
    </row>
    <row r="288" spans="1:11" ht="21.75">
      <c r="A288" s="233" t="s">
        <v>524</v>
      </c>
      <c r="B288" s="44"/>
      <c r="C288" s="191">
        <f>D288+E288</f>
        <v>95</v>
      </c>
      <c r="D288" s="160">
        <v>95</v>
      </c>
      <c r="E288" s="160"/>
      <c r="F288" s="191">
        <f>G288+H288</f>
        <v>95</v>
      </c>
      <c r="G288" s="160">
        <v>95</v>
      </c>
      <c r="H288" s="160"/>
      <c r="I288" s="191">
        <f>J288+K288</f>
        <v>95</v>
      </c>
      <c r="J288" s="160">
        <v>95</v>
      </c>
      <c r="K288" s="161"/>
    </row>
    <row r="289" spans="1:11" ht="45">
      <c r="A289" s="69" t="s">
        <v>505</v>
      </c>
      <c r="B289" s="44"/>
      <c r="C289" s="170"/>
      <c r="D289" s="170"/>
      <c r="E289" s="170"/>
      <c r="F289" s="170"/>
      <c r="G289" s="170"/>
      <c r="H289" s="170"/>
      <c r="I289" s="160"/>
      <c r="J289" s="170"/>
      <c r="K289" s="161"/>
    </row>
    <row r="290" spans="1:11" ht="12">
      <c r="A290" s="232" t="s">
        <v>497</v>
      </c>
      <c r="B290" s="44"/>
      <c r="C290" s="170"/>
      <c r="D290" s="170"/>
      <c r="E290" s="170"/>
      <c r="F290" s="170"/>
      <c r="G290" s="170"/>
      <c r="H290" s="170"/>
      <c r="I290" s="160"/>
      <c r="J290" s="170"/>
      <c r="K290" s="161"/>
    </row>
    <row r="291" spans="1:11" ht="11.25">
      <c r="A291" s="233" t="s">
        <v>506</v>
      </c>
      <c r="B291" s="44"/>
      <c r="C291" s="191">
        <f>D291+E291</f>
        <v>340.4</v>
      </c>
      <c r="D291" s="160">
        <v>340.4</v>
      </c>
      <c r="E291" s="160"/>
      <c r="F291" s="191">
        <f>G291+H291</f>
        <v>340.4</v>
      </c>
      <c r="G291" s="160">
        <v>340.4</v>
      </c>
      <c r="H291" s="160"/>
      <c r="I291" s="191">
        <f>J291+K291</f>
        <v>340.4</v>
      </c>
      <c r="J291" s="160">
        <v>340.4</v>
      </c>
      <c r="K291" s="161"/>
    </row>
    <row r="292" spans="1:11" ht="11.25">
      <c r="A292" s="69" t="s">
        <v>507</v>
      </c>
      <c r="B292" s="44"/>
      <c r="C292" s="170"/>
      <c r="D292" s="170"/>
      <c r="E292" s="170"/>
      <c r="F292" s="170"/>
      <c r="G292" s="170"/>
      <c r="H292" s="170"/>
      <c r="I292" s="160"/>
      <c r="J292" s="170"/>
      <c r="K292" s="161"/>
    </row>
    <row r="293" spans="1:11" ht="12">
      <c r="A293" s="232" t="s">
        <v>498</v>
      </c>
      <c r="B293" s="44"/>
      <c r="C293" s="170"/>
      <c r="D293" s="170"/>
      <c r="E293" s="170"/>
      <c r="F293" s="170"/>
      <c r="G293" s="170"/>
      <c r="H293" s="170"/>
      <c r="I293" s="160"/>
      <c r="J293" s="170"/>
      <c r="K293" s="161"/>
    </row>
    <row r="294" spans="1:11" ht="21.75">
      <c r="A294" s="233" t="s">
        <v>525</v>
      </c>
      <c r="B294" s="44"/>
      <c r="C294" s="191">
        <f>D294+E294</f>
        <v>80</v>
      </c>
      <c r="D294" s="160">
        <v>80</v>
      </c>
      <c r="E294" s="160"/>
      <c r="F294" s="191">
        <f>G294+H294</f>
        <v>80</v>
      </c>
      <c r="G294" s="160">
        <v>80</v>
      </c>
      <c r="H294" s="160"/>
      <c r="I294" s="191">
        <f>J294+K294</f>
        <v>80</v>
      </c>
      <c r="J294" s="160">
        <v>80</v>
      </c>
      <c r="K294" s="161"/>
    </row>
    <row r="295" spans="1:11" ht="33.75">
      <c r="A295" s="69" t="s">
        <v>517</v>
      </c>
      <c r="B295" s="44"/>
      <c r="C295" s="170"/>
      <c r="D295" s="170"/>
      <c r="E295" s="170"/>
      <c r="F295" s="170"/>
      <c r="G295" s="170"/>
      <c r="H295" s="170"/>
      <c r="I295" s="160"/>
      <c r="J295" s="170"/>
      <c r="K295" s="161"/>
    </row>
    <row r="296" spans="1:11" ht="12">
      <c r="A296" s="232" t="s">
        <v>508</v>
      </c>
      <c r="B296" s="44"/>
      <c r="C296" s="170"/>
      <c r="D296" s="170"/>
      <c r="E296" s="170"/>
      <c r="F296" s="170"/>
      <c r="G296" s="170"/>
      <c r="H296" s="170"/>
      <c r="I296" s="160"/>
      <c r="J296" s="170"/>
      <c r="K296" s="161"/>
    </row>
    <row r="297" spans="1:11" ht="21.75">
      <c r="A297" s="233" t="s">
        <v>526</v>
      </c>
      <c r="B297" s="44"/>
      <c r="C297" s="191">
        <f>D297+E297</f>
        <v>300</v>
      </c>
      <c r="D297" s="160">
        <v>300</v>
      </c>
      <c r="E297" s="160"/>
      <c r="F297" s="191">
        <f>G297+H297</f>
        <v>300</v>
      </c>
      <c r="G297" s="160">
        <v>300</v>
      </c>
      <c r="H297" s="160"/>
      <c r="I297" s="191">
        <f>J297+K297</f>
        <v>300</v>
      </c>
      <c r="J297" s="160">
        <v>300</v>
      </c>
      <c r="K297" s="161"/>
    </row>
    <row r="298" spans="1:11" ht="45">
      <c r="A298" s="69" t="s">
        <v>518</v>
      </c>
      <c r="B298" s="44"/>
      <c r="C298" s="170"/>
      <c r="D298" s="170"/>
      <c r="E298" s="170"/>
      <c r="F298" s="170"/>
      <c r="G298" s="170"/>
      <c r="H298" s="170"/>
      <c r="I298" s="160"/>
      <c r="J298" s="170"/>
      <c r="K298" s="161"/>
    </row>
    <row r="299" spans="1:11" ht="12">
      <c r="A299" s="232" t="s">
        <v>401</v>
      </c>
      <c r="B299" s="44"/>
      <c r="C299" s="170"/>
      <c r="D299" s="170"/>
      <c r="E299" s="170"/>
      <c r="F299" s="170"/>
      <c r="G299" s="170"/>
      <c r="H299" s="170"/>
      <c r="I299" s="160"/>
      <c r="J299" s="170"/>
      <c r="K299" s="161"/>
    </row>
    <row r="300" spans="1:11" ht="21.75">
      <c r="A300" s="233" t="s">
        <v>516</v>
      </c>
      <c r="B300" s="44"/>
      <c r="C300" s="191">
        <f>D300+E300</f>
        <v>186.1</v>
      </c>
      <c r="D300" s="160">
        <v>186.1</v>
      </c>
      <c r="E300" s="160"/>
      <c r="F300" s="191">
        <f>G300+H300</f>
        <v>186.1</v>
      </c>
      <c r="G300" s="160">
        <v>186.1</v>
      </c>
      <c r="H300" s="160"/>
      <c r="I300" s="191">
        <f>J300+K300</f>
        <v>186.1</v>
      </c>
      <c r="J300" s="160">
        <v>186.1</v>
      </c>
      <c r="K300" s="161"/>
    </row>
    <row r="301" spans="1:11" ht="33.75">
      <c r="A301" s="69" t="s">
        <v>519</v>
      </c>
      <c r="B301" s="44"/>
      <c r="C301" s="170"/>
      <c r="D301" s="170"/>
      <c r="E301" s="170"/>
      <c r="F301" s="170"/>
      <c r="G301" s="170"/>
      <c r="H301" s="170"/>
      <c r="I301" s="160"/>
      <c r="J301" s="170"/>
      <c r="K301" s="161"/>
    </row>
    <row r="302" spans="1:11" ht="12">
      <c r="A302" s="232" t="s">
        <v>509</v>
      </c>
      <c r="B302" s="44"/>
      <c r="C302" s="170"/>
      <c r="D302" s="170"/>
      <c r="E302" s="170"/>
      <c r="F302" s="170"/>
      <c r="G302" s="170"/>
      <c r="H302" s="170"/>
      <c r="I302" s="160"/>
      <c r="J302" s="170"/>
      <c r="K302" s="161"/>
    </row>
    <row r="303" spans="1:11" ht="32.25">
      <c r="A303" s="233" t="s">
        <v>515</v>
      </c>
      <c r="B303" s="44"/>
      <c r="C303" s="191">
        <f>D303+E303</f>
        <v>165</v>
      </c>
      <c r="D303" s="160"/>
      <c r="E303" s="160">
        <v>165</v>
      </c>
      <c r="F303" s="191">
        <f>G303+H303</f>
        <v>165</v>
      </c>
      <c r="G303" s="160"/>
      <c r="H303" s="160">
        <v>165</v>
      </c>
      <c r="I303" s="191">
        <f>J303+K303</f>
        <v>165</v>
      </c>
      <c r="J303" s="160"/>
      <c r="K303" s="161">
        <v>165</v>
      </c>
    </row>
    <row r="304" spans="1:11" ht="22.5">
      <c r="A304" s="69" t="s">
        <v>520</v>
      </c>
      <c r="B304" s="44"/>
      <c r="C304" s="170"/>
      <c r="D304" s="170"/>
      <c r="E304" s="170"/>
      <c r="F304" s="170"/>
      <c r="G304" s="170"/>
      <c r="H304" s="170"/>
      <c r="I304" s="160"/>
      <c r="J304" s="170"/>
      <c r="K304" s="161"/>
    </row>
    <row r="305" spans="1:11" ht="12">
      <c r="A305" s="232" t="s">
        <v>510</v>
      </c>
      <c r="B305" s="44"/>
      <c r="C305" s="170"/>
      <c r="D305" s="170"/>
      <c r="E305" s="170"/>
      <c r="F305" s="170"/>
      <c r="G305" s="170"/>
      <c r="H305" s="170"/>
      <c r="I305" s="160"/>
      <c r="J305" s="170"/>
      <c r="K305" s="161"/>
    </row>
    <row r="306" spans="1:11" ht="32.25">
      <c r="A306" s="233" t="s">
        <v>512</v>
      </c>
      <c r="B306" s="44"/>
      <c r="C306" s="191">
        <f>D306+E306</f>
        <v>395</v>
      </c>
      <c r="D306" s="160">
        <v>395</v>
      </c>
      <c r="E306" s="160"/>
      <c r="F306" s="191">
        <f>G306+H306</f>
        <v>395</v>
      </c>
      <c r="G306" s="160">
        <v>395</v>
      </c>
      <c r="H306" s="160"/>
      <c r="I306" s="191">
        <f>J306+K306</f>
        <v>395</v>
      </c>
      <c r="J306" s="160">
        <v>395</v>
      </c>
      <c r="K306" s="161"/>
    </row>
    <row r="307" spans="1:11" ht="22.5">
      <c r="A307" s="69" t="s">
        <v>521</v>
      </c>
      <c r="B307" s="44"/>
      <c r="C307" s="170"/>
      <c r="D307" s="170"/>
      <c r="E307" s="170"/>
      <c r="F307" s="170"/>
      <c r="G307" s="170"/>
      <c r="H307" s="170"/>
      <c r="I307" s="160"/>
      <c r="J307" s="170"/>
      <c r="K307" s="161"/>
    </row>
    <row r="308" spans="1:11" ht="12">
      <c r="A308" s="232" t="s">
        <v>511</v>
      </c>
      <c r="B308" s="44"/>
      <c r="C308" s="170"/>
      <c r="D308" s="170"/>
      <c r="E308" s="170"/>
      <c r="F308" s="170"/>
      <c r="G308" s="170"/>
      <c r="H308" s="170"/>
      <c r="I308" s="160"/>
      <c r="J308" s="170"/>
      <c r="K308" s="161"/>
    </row>
    <row r="309" spans="1:11" ht="32.25">
      <c r="A309" s="233" t="s">
        <v>528</v>
      </c>
      <c r="B309" s="44"/>
      <c r="C309" s="191">
        <f>D309+E309</f>
        <v>30</v>
      </c>
      <c r="D309" s="160">
        <v>30</v>
      </c>
      <c r="E309" s="170"/>
      <c r="F309" s="191">
        <f>G309+H309</f>
        <v>30</v>
      </c>
      <c r="G309" s="160">
        <v>30</v>
      </c>
      <c r="H309" s="170"/>
      <c r="I309" s="191">
        <f>J309+K309</f>
        <v>30</v>
      </c>
      <c r="J309" s="160">
        <v>30</v>
      </c>
      <c r="K309" s="161"/>
    </row>
    <row r="310" spans="1:11" ht="33.75">
      <c r="A310" s="69" t="s">
        <v>513</v>
      </c>
      <c r="B310" s="44"/>
      <c r="C310" s="160"/>
      <c r="D310" s="160"/>
      <c r="E310" s="238"/>
      <c r="F310" s="160"/>
      <c r="G310" s="160"/>
      <c r="H310" s="160"/>
      <c r="I310" s="160"/>
      <c r="J310" s="160"/>
      <c r="K310" s="161"/>
    </row>
    <row r="311" spans="1:11" ht="11.25">
      <c r="A311" s="245" t="s">
        <v>491</v>
      </c>
      <c r="B311" s="22"/>
      <c r="C311" s="199">
        <f aca="true" t="shared" si="9" ref="C311:J311">C313+C316+C319+C322+C325</f>
        <v>2558.879</v>
      </c>
      <c r="D311" s="199">
        <f t="shared" si="9"/>
        <v>2558.879</v>
      </c>
      <c r="E311" s="199"/>
      <c r="F311" s="199">
        <f t="shared" si="9"/>
        <v>2790.469</v>
      </c>
      <c r="G311" s="199">
        <f t="shared" si="9"/>
        <v>2790.469</v>
      </c>
      <c r="H311" s="199"/>
      <c r="I311" s="199">
        <f t="shared" si="9"/>
        <v>2884.367</v>
      </c>
      <c r="J311" s="199">
        <f t="shared" si="9"/>
        <v>2884.367</v>
      </c>
      <c r="K311" s="219"/>
    </row>
    <row r="312" spans="1:11" ht="12">
      <c r="A312" s="232">
        <v>10116</v>
      </c>
      <c r="B312" s="22"/>
      <c r="C312" s="153"/>
      <c r="D312" s="170"/>
      <c r="E312" s="170"/>
      <c r="F312" s="155"/>
      <c r="G312" s="170"/>
      <c r="H312" s="170"/>
      <c r="I312" s="160"/>
      <c r="J312" s="160"/>
      <c r="K312" s="161"/>
    </row>
    <row r="313" spans="1:11" ht="42.75">
      <c r="A313" s="233" t="s">
        <v>5</v>
      </c>
      <c r="B313" s="22"/>
      <c r="C313" s="191">
        <f>D313+E313</f>
        <v>156.099</v>
      </c>
      <c r="D313" s="191">
        <v>156.099</v>
      </c>
      <c r="E313" s="191"/>
      <c r="F313" s="191">
        <f>G313+H313</f>
        <v>168.587</v>
      </c>
      <c r="G313" s="191">
        <v>168.587</v>
      </c>
      <c r="H313" s="191"/>
      <c r="I313" s="191">
        <f>J313+K313</f>
        <v>171.709</v>
      </c>
      <c r="J313" s="191">
        <v>171.709</v>
      </c>
      <c r="K313" s="222"/>
    </row>
    <row r="314" spans="1:11" ht="67.5">
      <c r="A314" s="82" t="s">
        <v>7</v>
      </c>
      <c r="B314" s="22"/>
      <c r="C314" s="153"/>
      <c r="D314" s="170"/>
      <c r="E314" s="170"/>
      <c r="F314" s="155"/>
      <c r="G314" s="170"/>
      <c r="H314" s="170"/>
      <c r="I314" s="160"/>
      <c r="J314" s="160"/>
      <c r="K314" s="161"/>
    </row>
    <row r="315" spans="1:11" ht="12">
      <c r="A315" s="232">
        <v>90700</v>
      </c>
      <c r="B315" s="22"/>
      <c r="C315" s="153"/>
      <c r="D315" s="170"/>
      <c r="E315" s="170"/>
      <c r="F315" s="155"/>
      <c r="G315" s="170"/>
      <c r="H315" s="170"/>
      <c r="I315" s="160"/>
      <c r="J315" s="160"/>
      <c r="K315" s="161"/>
    </row>
    <row r="316" spans="1:11" ht="32.25">
      <c r="A316" s="233" t="s">
        <v>286</v>
      </c>
      <c r="B316" s="23"/>
      <c r="C316" s="191">
        <f>D316+E316</f>
        <v>1356.9</v>
      </c>
      <c r="D316" s="191">
        <v>1356.9</v>
      </c>
      <c r="E316" s="191"/>
      <c r="F316" s="191">
        <f>G316+H316</f>
        <v>1465.452</v>
      </c>
      <c r="G316" s="191">
        <v>1465.452</v>
      </c>
      <c r="H316" s="191"/>
      <c r="I316" s="191">
        <f>J316+K316</f>
        <v>1492.59</v>
      </c>
      <c r="J316" s="191">
        <v>1492.59</v>
      </c>
      <c r="K316" s="222"/>
    </row>
    <row r="317" spans="1:11" ht="33.75">
      <c r="A317" s="79" t="s">
        <v>8</v>
      </c>
      <c r="B317" s="24"/>
      <c r="C317" s="153"/>
      <c r="D317" s="153"/>
      <c r="E317" s="153"/>
      <c r="F317" s="155"/>
      <c r="G317" s="155"/>
      <c r="H317" s="155"/>
      <c r="I317" s="160"/>
      <c r="J317" s="160"/>
      <c r="K317" s="161"/>
    </row>
    <row r="318" spans="1:11" ht="12">
      <c r="A318" s="232">
        <v>90802</v>
      </c>
      <c r="B318" s="25"/>
      <c r="C318" s="153"/>
      <c r="D318" s="155"/>
      <c r="E318" s="155"/>
      <c r="F318" s="155"/>
      <c r="G318" s="155"/>
      <c r="H318" s="155"/>
      <c r="I318" s="160"/>
      <c r="J318" s="160"/>
      <c r="K318" s="161"/>
    </row>
    <row r="319" spans="1:11" ht="32.25">
      <c r="A319" s="233" t="s">
        <v>287</v>
      </c>
      <c r="B319" s="35"/>
      <c r="C319" s="191">
        <f>D319+E319</f>
        <v>60</v>
      </c>
      <c r="D319" s="191">
        <v>60</v>
      </c>
      <c r="E319" s="191"/>
      <c r="F319" s="191">
        <f>G319+H319</f>
        <v>70</v>
      </c>
      <c r="G319" s="191">
        <v>70</v>
      </c>
      <c r="H319" s="191"/>
      <c r="I319" s="191">
        <f>J319+K319</f>
        <v>75</v>
      </c>
      <c r="J319" s="191">
        <v>75</v>
      </c>
      <c r="K319" s="222"/>
    </row>
    <row r="320" spans="1:11" ht="33.75">
      <c r="A320" s="82" t="s">
        <v>280</v>
      </c>
      <c r="B320" s="24"/>
      <c r="C320" s="153"/>
      <c r="D320" s="155"/>
      <c r="E320" s="153"/>
      <c r="F320" s="155"/>
      <c r="G320" s="155"/>
      <c r="H320" s="155"/>
      <c r="I320" s="160"/>
      <c r="J320" s="160"/>
      <c r="K320" s="161"/>
    </row>
    <row r="321" spans="1:11" ht="12">
      <c r="A321" s="232">
        <v>90701</v>
      </c>
      <c r="B321" s="24"/>
      <c r="C321" s="153"/>
      <c r="D321" s="155"/>
      <c r="E321" s="153"/>
      <c r="F321" s="155"/>
      <c r="G321" s="155"/>
      <c r="H321" s="155"/>
      <c r="I321" s="160"/>
      <c r="J321" s="160"/>
      <c r="K321" s="161"/>
    </row>
    <row r="322" spans="1:11" ht="32.25">
      <c r="A322" s="233" t="s">
        <v>288</v>
      </c>
      <c r="B322" s="24"/>
      <c r="C322" s="191">
        <f>D322+E322</f>
        <v>931.88</v>
      </c>
      <c r="D322" s="191">
        <v>931.88</v>
      </c>
      <c r="E322" s="191"/>
      <c r="F322" s="191">
        <f>G322+H322</f>
        <v>1006.43</v>
      </c>
      <c r="G322" s="191">
        <v>1006.43</v>
      </c>
      <c r="H322" s="191"/>
      <c r="I322" s="191">
        <f>J322+K322</f>
        <v>1025.068</v>
      </c>
      <c r="J322" s="191">
        <v>1025.068</v>
      </c>
      <c r="K322" s="222"/>
    </row>
    <row r="323" spans="1:11" ht="45">
      <c r="A323" s="79" t="s">
        <v>341</v>
      </c>
      <c r="B323" s="24"/>
      <c r="C323" s="153"/>
      <c r="D323" s="155"/>
      <c r="E323" s="153"/>
      <c r="F323" s="155"/>
      <c r="G323" s="155"/>
      <c r="H323" s="155"/>
      <c r="I323" s="160"/>
      <c r="J323" s="160"/>
      <c r="K323" s="161"/>
    </row>
    <row r="324" spans="1:11" ht="12">
      <c r="A324" s="232">
        <v>91108</v>
      </c>
      <c r="B324" s="24"/>
      <c r="C324" s="153"/>
      <c r="D324" s="155"/>
      <c r="E324" s="155"/>
      <c r="F324" s="155"/>
      <c r="G324" s="155"/>
      <c r="H324" s="155"/>
      <c r="I324" s="160"/>
      <c r="J324" s="160"/>
      <c r="K324" s="161"/>
    </row>
    <row r="325" spans="1:11" ht="32.25">
      <c r="A325" s="233" t="s">
        <v>289</v>
      </c>
      <c r="B325" s="38"/>
      <c r="C325" s="191">
        <f>D325+E325</f>
        <v>54</v>
      </c>
      <c r="D325" s="191">
        <v>54</v>
      </c>
      <c r="E325" s="191"/>
      <c r="F325" s="191">
        <f>G325+H325</f>
        <v>80</v>
      </c>
      <c r="G325" s="191">
        <v>80</v>
      </c>
      <c r="H325" s="191"/>
      <c r="I325" s="191">
        <f>J325+K325</f>
        <v>120</v>
      </c>
      <c r="J325" s="191">
        <v>120</v>
      </c>
      <c r="K325" s="222"/>
    </row>
    <row r="326" spans="1:11" ht="22.5">
      <c r="A326" s="82" t="s">
        <v>6</v>
      </c>
      <c r="B326" s="38"/>
      <c r="C326" s="160"/>
      <c r="D326" s="160"/>
      <c r="E326" s="160"/>
      <c r="F326" s="160"/>
      <c r="G326" s="160"/>
      <c r="H326" s="160"/>
      <c r="I326" s="160"/>
      <c r="J326" s="160"/>
      <c r="K326" s="161"/>
    </row>
    <row r="327" spans="1:11" ht="11.25">
      <c r="A327" s="247" t="s">
        <v>394</v>
      </c>
      <c r="B327" s="54"/>
      <c r="C327" s="143">
        <f>D327+E327</f>
        <v>6450.445000000001</v>
      </c>
      <c r="D327" s="143">
        <f>D329+D332</f>
        <v>6365.445000000001</v>
      </c>
      <c r="E327" s="143">
        <v>85</v>
      </c>
      <c r="F327" s="143">
        <f>G327+H327</f>
        <v>7169.74</v>
      </c>
      <c r="G327" s="143">
        <f>G329+G332</f>
        <v>7084.74</v>
      </c>
      <c r="H327" s="143">
        <v>85</v>
      </c>
      <c r="I327" s="143">
        <f>J327+K327</f>
        <v>8169.115</v>
      </c>
      <c r="J327" s="143">
        <f>J329+J332</f>
        <v>8084.115</v>
      </c>
      <c r="K327" s="163">
        <v>85</v>
      </c>
    </row>
    <row r="328" spans="1:11" ht="12">
      <c r="A328" s="232">
        <v>10116</v>
      </c>
      <c r="B328" s="53"/>
      <c r="C328" s="172"/>
      <c r="D328" s="172"/>
      <c r="E328" s="172"/>
      <c r="F328" s="172"/>
      <c r="G328" s="172"/>
      <c r="H328" s="172"/>
      <c r="I328" s="172"/>
      <c r="J328" s="172"/>
      <c r="K328" s="161"/>
    </row>
    <row r="329" spans="1:11" ht="21.75">
      <c r="A329" s="233" t="s">
        <v>263</v>
      </c>
      <c r="B329" s="53"/>
      <c r="C329" s="191">
        <f>D329+E329</f>
        <v>239.184</v>
      </c>
      <c r="D329" s="191">
        <v>239.184</v>
      </c>
      <c r="E329" s="191"/>
      <c r="F329" s="191">
        <f>G329+H329</f>
        <v>266.212</v>
      </c>
      <c r="G329" s="191">
        <v>266.212</v>
      </c>
      <c r="H329" s="191"/>
      <c r="I329" s="191">
        <f>J329+K329</f>
        <v>303.764</v>
      </c>
      <c r="J329" s="191">
        <v>303.764</v>
      </c>
      <c r="K329" s="222"/>
    </row>
    <row r="330" spans="1:11" ht="22.5">
      <c r="A330" s="51" t="s">
        <v>264</v>
      </c>
      <c r="B330" s="53"/>
      <c r="C330" s="172"/>
      <c r="D330" s="172"/>
      <c r="E330" s="172"/>
      <c r="F330" s="172"/>
      <c r="G330" s="172"/>
      <c r="H330" s="172"/>
      <c r="I330" s="172"/>
      <c r="J330" s="172"/>
      <c r="K330" s="161"/>
    </row>
    <row r="331" spans="1:11" ht="12">
      <c r="A331" s="232" t="s">
        <v>267</v>
      </c>
      <c r="B331" s="53"/>
      <c r="C331" s="172"/>
      <c r="D331" s="172"/>
      <c r="E331" s="172"/>
      <c r="F331" s="172"/>
      <c r="G331" s="172"/>
      <c r="H331" s="172"/>
      <c r="I331" s="172"/>
      <c r="J331" s="172"/>
      <c r="K331" s="161"/>
    </row>
    <row r="332" spans="1:11" ht="11.25">
      <c r="A332" s="233" t="s">
        <v>265</v>
      </c>
      <c r="B332" s="53"/>
      <c r="C332" s="191">
        <f>D332+E332</f>
        <v>6211.261</v>
      </c>
      <c r="D332" s="191">
        <v>6126.261</v>
      </c>
      <c r="E332" s="191">
        <v>85</v>
      </c>
      <c r="F332" s="191">
        <f>G332+H332</f>
        <v>6903.528</v>
      </c>
      <c r="G332" s="191">
        <v>6818.528</v>
      </c>
      <c r="H332" s="191">
        <v>85</v>
      </c>
      <c r="I332" s="191">
        <f>J332+K332</f>
        <v>7865.351</v>
      </c>
      <c r="J332" s="191">
        <v>7780.351</v>
      </c>
      <c r="K332" s="191">
        <v>85</v>
      </c>
    </row>
    <row r="333" spans="1:11" ht="22.5">
      <c r="A333" s="51" t="s">
        <v>266</v>
      </c>
      <c r="B333" s="53"/>
      <c r="C333" s="172"/>
      <c r="D333" s="172"/>
      <c r="E333" s="172"/>
      <c r="F333" s="172"/>
      <c r="G333" s="172"/>
      <c r="H333" s="172"/>
      <c r="I333" s="172"/>
      <c r="J333" s="173"/>
      <c r="K333" s="161"/>
    </row>
    <row r="334" spans="1:11" ht="11.25">
      <c r="A334" s="127" t="s">
        <v>300</v>
      </c>
      <c r="B334" s="278"/>
      <c r="C334" s="279">
        <f>D334+E334</f>
        <v>3584.478</v>
      </c>
      <c r="D334" s="280">
        <v>192.478</v>
      </c>
      <c r="E334" s="281">
        <v>3392</v>
      </c>
      <c r="F334" s="279">
        <f>G334+H334</f>
        <v>3978.7</v>
      </c>
      <c r="G334" s="282">
        <v>213.6</v>
      </c>
      <c r="H334" s="282">
        <v>3765.1</v>
      </c>
      <c r="I334" s="279">
        <f>J334+K334</f>
        <v>5051</v>
      </c>
      <c r="J334" s="283">
        <v>271</v>
      </c>
      <c r="K334" s="284">
        <v>4780</v>
      </c>
    </row>
    <row r="335" spans="1:11" ht="12">
      <c r="A335" s="206" t="s">
        <v>312</v>
      </c>
      <c r="B335" s="206"/>
      <c r="C335" s="208"/>
      <c r="D335" s="209"/>
      <c r="E335" s="172"/>
      <c r="F335" s="172"/>
      <c r="G335" s="172"/>
      <c r="H335" s="172"/>
      <c r="I335" s="172"/>
      <c r="J335" s="173"/>
      <c r="K335" s="161"/>
    </row>
    <row r="336" spans="1:11" ht="24" customHeight="1">
      <c r="A336" s="285" t="s">
        <v>299</v>
      </c>
      <c r="B336" s="286"/>
      <c r="C336" s="183">
        <f>D336+E336</f>
        <v>192.478</v>
      </c>
      <c r="D336" s="287">
        <v>192.478</v>
      </c>
      <c r="E336" s="288"/>
      <c r="F336" s="183">
        <f>G336+H336</f>
        <v>213.6</v>
      </c>
      <c r="G336" s="263">
        <v>213.6</v>
      </c>
      <c r="H336" s="288"/>
      <c r="I336" s="183">
        <f>J336+K336</f>
        <v>271</v>
      </c>
      <c r="J336" s="289">
        <v>271</v>
      </c>
      <c r="K336" s="277"/>
    </row>
    <row r="337" spans="1:11" ht="33.75">
      <c r="A337" s="138" t="s">
        <v>303</v>
      </c>
      <c r="B337" s="210"/>
      <c r="C337" s="158"/>
      <c r="D337" s="201"/>
      <c r="E337" s="154"/>
      <c r="F337" s="154"/>
      <c r="G337" s="154"/>
      <c r="H337" s="154"/>
      <c r="I337" s="154"/>
      <c r="J337" s="202"/>
      <c r="K337" s="161"/>
    </row>
    <row r="338" spans="1:11" ht="78.75" customHeight="1">
      <c r="A338" s="285" t="s">
        <v>650</v>
      </c>
      <c r="B338" s="291"/>
      <c r="C338" s="191">
        <f>D338+E338</f>
        <v>192.478</v>
      </c>
      <c r="D338" s="198">
        <v>192.478</v>
      </c>
      <c r="E338" s="160"/>
      <c r="F338" s="191">
        <f>G338+H338</f>
        <v>213.6</v>
      </c>
      <c r="G338" s="160">
        <v>213.6</v>
      </c>
      <c r="H338" s="160"/>
      <c r="I338" s="191">
        <f>J338+K338</f>
        <v>271</v>
      </c>
      <c r="J338" s="211">
        <v>271</v>
      </c>
      <c r="K338" s="161"/>
    </row>
    <row r="339" spans="1:11" ht="12.75" customHeight="1">
      <c r="A339" s="125" t="s">
        <v>646</v>
      </c>
      <c r="B339" s="210"/>
      <c r="C339" s="158"/>
      <c r="D339" s="201"/>
      <c r="E339" s="154"/>
      <c r="F339" s="154"/>
      <c r="G339" s="154"/>
      <c r="H339" s="154"/>
      <c r="I339" s="154"/>
      <c r="J339" s="202"/>
      <c r="K339" s="161"/>
    </row>
    <row r="340" spans="1:11" ht="11.25">
      <c r="A340" s="290" t="s">
        <v>576</v>
      </c>
      <c r="B340" s="210"/>
      <c r="C340" s="158"/>
      <c r="D340" s="201"/>
      <c r="E340" s="154"/>
      <c r="F340" s="154"/>
      <c r="G340" s="154"/>
      <c r="H340" s="154"/>
      <c r="I340" s="154"/>
      <c r="J340" s="202"/>
      <c r="K340" s="161"/>
    </row>
    <row r="341" spans="1:11" ht="11.25">
      <c r="A341" s="125" t="s">
        <v>307</v>
      </c>
      <c r="B341" s="210"/>
      <c r="C341" s="22">
        <v>8</v>
      </c>
      <c r="D341" s="22">
        <v>8</v>
      </c>
      <c r="E341" s="154"/>
      <c r="F341" s="22">
        <v>8</v>
      </c>
      <c r="G341" s="22">
        <v>8</v>
      </c>
      <c r="H341" s="154"/>
      <c r="I341" s="22">
        <v>8</v>
      </c>
      <c r="J341" s="22">
        <v>8</v>
      </c>
      <c r="K341" s="161"/>
    </row>
    <row r="342" spans="1:11" ht="11.25">
      <c r="A342" s="292" t="s">
        <v>649</v>
      </c>
      <c r="B342" s="210"/>
      <c r="C342" s="22"/>
      <c r="D342" s="22"/>
      <c r="E342" s="154"/>
      <c r="F342" s="22"/>
      <c r="G342" s="22"/>
      <c r="H342" s="154"/>
      <c r="I342" s="22"/>
      <c r="J342" s="22"/>
      <c r="K342" s="161"/>
    </row>
    <row r="343" spans="1:11" ht="22.5">
      <c r="A343" s="133" t="s">
        <v>651</v>
      </c>
      <c r="B343" s="210"/>
      <c r="C343" s="22"/>
      <c r="D343" s="22"/>
      <c r="E343" s="154"/>
      <c r="F343" s="22"/>
      <c r="G343" s="22"/>
      <c r="H343" s="154"/>
      <c r="I343" s="22"/>
      <c r="J343" s="22"/>
      <c r="K343" s="161"/>
    </row>
    <row r="344" spans="1:11" ht="21.75" customHeight="1">
      <c r="A344" s="185" t="s">
        <v>652</v>
      </c>
      <c r="B344" s="210"/>
      <c r="C344" s="295"/>
      <c r="D344" s="295"/>
      <c r="E344" s="154"/>
      <c r="F344" s="295"/>
      <c r="G344" s="295"/>
      <c r="H344" s="154"/>
      <c r="I344" s="295"/>
      <c r="J344" s="295"/>
      <c r="K344" s="161"/>
    </row>
    <row r="345" spans="1:11" ht="11.25">
      <c r="A345" s="293" t="s">
        <v>653</v>
      </c>
      <c r="B345" s="210"/>
      <c r="C345" s="295"/>
      <c r="D345" s="295"/>
      <c r="E345" s="154"/>
      <c r="F345" s="295"/>
      <c r="G345" s="295"/>
      <c r="H345" s="154"/>
      <c r="I345" s="295"/>
      <c r="J345" s="295"/>
      <c r="K345" s="161"/>
    </row>
    <row r="346" spans="1:11" ht="11.25">
      <c r="A346" s="294" t="s">
        <v>667</v>
      </c>
      <c r="B346" s="210"/>
      <c r="C346" s="295"/>
      <c r="D346" s="295"/>
      <c r="E346" s="154"/>
      <c r="F346" s="295"/>
      <c r="G346" s="295"/>
      <c r="H346" s="154"/>
      <c r="I346" s="295"/>
      <c r="J346" s="295"/>
      <c r="K346" s="161"/>
    </row>
    <row r="347" spans="1:11" ht="22.5">
      <c r="A347" s="134" t="s">
        <v>654</v>
      </c>
      <c r="B347" s="210"/>
      <c r="C347" s="296">
        <v>100</v>
      </c>
      <c r="D347" s="296">
        <v>100</v>
      </c>
      <c r="E347" s="154"/>
      <c r="F347" s="296">
        <v>100</v>
      </c>
      <c r="G347" s="296">
        <v>100</v>
      </c>
      <c r="H347" s="154"/>
      <c r="I347" s="296">
        <v>100</v>
      </c>
      <c r="J347" s="296">
        <v>100</v>
      </c>
      <c r="K347" s="161"/>
    </row>
    <row r="348" spans="1:11" ht="12">
      <c r="A348" s="213">
        <v>240601</v>
      </c>
      <c r="B348" s="53"/>
      <c r="C348" s="154"/>
      <c r="D348" s="154"/>
      <c r="E348" s="154"/>
      <c r="F348" s="154"/>
      <c r="G348" s="154"/>
      <c r="H348" s="154"/>
      <c r="I348" s="154"/>
      <c r="J348" s="202"/>
      <c r="K348" s="161"/>
    </row>
    <row r="349" spans="1:11" ht="24.75" customHeight="1">
      <c r="A349" s="285" t="s">
        <v>87</v>
      </c>
      <c r="B349" s="297"/>
      <c r="C349" s="183">
        <f>D349+E349</f>
        <v>2827</v>
      </c>
      <c r="D349" s="298"/>
      <c r="E349" s="263">
        <v>2827</v>
      </c>
      <c r="F349" s="183">
        <f>G349+H349</f>
        <v>3138</v>
      </c>
      <c r="G349" s="298"/>
      <c r="H349" s="263">
        <v>3138</v>
      </c>
      <c r="I349" s="183">
        <f>J349+K349</f>
        <v>3985.2</v>
      </c>
      <c r="J349" s="299"/>
      <c r="K349" s="277">
        <v>3985.2</v>
      </c>
    </row>
    <row r="350" spans="1:11" ht="33.75">
      <c r="A350" s="125" t="s">
        <v>301</v>
      </c>
      <c r="B350" s="53"/>
      <c r="C350" s="154"/>
      <c r="D350" s="154"/>
      <c r="E350" s="154"/>
      <c r="F350" s="154"/>
      <c r="G350" s="154"/>
      <c r="H350" s="154"/>
      <c r="I350" s="154"/>
      <c r="J350" s="202"/>
      <c r="K350" s="161"/>
    </row>
    <row r="351" spans="1:11" ht="21">
      <c r="A351" s="330" t="s">
        <v>120</v>
      </c>
      <c r="B351" s="259"/>
      <c r="C351" s="263">
        <v>200</v>
      </c>
      <c r="D351" s="318"/>
      <c r="E351" s="160">
        <v>200</v>
      </c>
      <c r="F351" s="160"/>
      <c r="G351" s="160"/>
      <c r="H351" s="160"/>
      <c r="I351" s="160"/>
      <c r="J351" s="211"/>
      <c r="K351" s="161"/>
    </row>
    <row r="352" spans="1:11" ht="11.25">
      <c r="A352" s="125" t="s">
        <v>646</v>
      </c>
      <c r="B352" s="331"/>
      <c r="C352" s="9"/>
      <c r="D352" s="332"/>
      <c r="E352" s="249"/>
      <c r="F352" s="154"/>
      <c r="G352" s="154"/>
      <c r="H352" s="154"/>
      <c r="I352" s="154"/>
      <c r="J352" s="202"/>
      <c r="K352" s="161"/>
    </row>
    <row r="353" spans="1:11" ht="11.25">
      <c r="A353" s="292" t="s">
        <v>649</v>
      </c>
      <c r="B353" s="331"/>
      <c r="C353" s="9"/>
      <c r="D353" s="332"/>
      <c r="E353" s="249"/>
      <c r="F353" s="154"/>
      <c r="G353" s="154"/>
      <c r="H353" s="154"/>
      <c r="I353" s="154"/>
      <c r="J353" s="202"/>
      <c r="K353" s="161"/>
    </row>
    <row r="354" spans="1:11" ht="11.25">
      <c r="A354" s="125" t="s">
        <v>90</v>
      </c>
      <c r="B354" s="331"/>
      <c r="C354" s="9">
        <v>260</v>
      </c>
      <c r="D354" s="306"/>
      <c r="E354" s="249">
        <v>260</v>
      </c>
      <c r="F354" s="154"/>
      <c r="G354" s="154"/>
      <c r="H354" s="154"/>
      <c r="I354" s="154"/>
      <c r="J354" s="202"/>
      <c r="K354" s="161"/>
    </row>
    <row r="355" spans="1:11" ht="11.25">
      <c r="A355" s="292" t="s">
        <v>648</v>
      </c>
      <c r="B355" s="306"/>
      <c r="C355" s="9"/>
      <c r="D355" s="306"/>
      <c r="E355" s="249"/>
      <c r="F355" s="154"/>
      <c r="G355" s="154"/>
      <c r="H355" s="154"/>
      <c r="I355" s="154"/>
      <c r="J355" s="202"/>
      <c r="K355" s="161"/>
    </row>
    <row r="356" spans="1:11" ht="22.5">
      <c r="A356" s="133" t="s">
        <v>91</v>
      </c>
      <c r="B356" s="307"/>
      <c r="C356" s="9">
        <v>769.92</v>
      </c>
      <c r="D356" s="307"/>
      <c r="E356" s="249">
        <v>769.92</v>
      </c>
      <c r="F356" s="154"/>
      <c r="G356" s="154"/>
      <c r="H356" s="154"/>
      <c r="I356" s="154"/>
      <c r="J356" s="202"/>
      <c r="K356" s="161"/>
    </row>
    <row r="357" spans="1:11" ht="11.25">
      <c r="A357" s="305" t="s">
        <v>645</v>
      </c>
      <c r="B357" s="307"/>
      <c r="C357" s="9"/>
      <c r="D357" s="307"/>
      <c r="E357" s="249"/>
      <c r="F357" s="154"/>
      <c r="G357" s="154"/>
      <c r="H357" s="154"/>
      <c r="I357" s="154"/>
      <c r="J357" s="202"/>
      <c r="K357" s="161"/>
    </row>
    <row r="358" spans="1:11" ht="11.25">
      <c r="A358" s="293" t="s">
        <v>92</v>
      </c>
      <c r="B358" s="307"/>
      <c r="C358" s="9">
        <v>10.4</v>
      </c>
      <c r="D358" s="307"/>
      <c r="E358" s="249">
        <v>10.4</v>
      </c>
      <c r="F358" s="154"/>
      <c r="G358" s="154"/>
      <c r="H358" s="154"/>
      <c r="I358" s="154"/>
      <c r="J358" s="202"/>
      <c r="K358" s="161"/>
    </row>
    <row r="359" spans="1:11" ht="25.5" customHeight="1">
      <c r="A359" s="270" t="s">
        <v>93</v>
      </c>
      <c r="B359" s="307"/>
      <c r="C359" s="263">
        <v>226.6</v>
      </c>
      <c r="D359" s="320"/>
      <c r="E359" s="160">
        <v>226.6</v>
      </c>
      <c r="F359" s="160"/>
      <c r="G359" s="160"/>
      <c r="H359" s="160"/>
      <c r="I359" s="160"/>
      <c r="J359" s="211"/>
      <c r="K359" s="161"/>
    </row>
    <row r="360" spans="1:11" ht="11.25">
      <c r="A360" s="207" t="s">
        <v>646</v>
      </c>
      <c r="B360" s="307"/>
      <c r="C360" s="9"/>
      <c r="D360" s="331"/>
      <c r="E360" s="249"/>
      <c r="F360" s="154"/>
      <c r="G360" s="154"/>
      <c r="H360" s="154"/>
      <c r="I360" s="154"/>
      <c r="J360" s="202"/>
      <c r="K360" s="161"/>
    </row>
    <row r="361" spans="1:11" ht="11.25">
      <c r="A361" s="305" t="s">
        <v>649</v>
      </c>
      <c r="B361" s="334"/>
      <c r="C361" s="9"/>
      <c r="D361" s="306"/>
      <c r="E361" s="249"/>
      <c r="F361" s="154"/>
      <c r="G361" s="154"/>
      <c r="H361" s="154"/>
      <c r="I361" s="154"/>
      <c r="J361" s="202"/>
      <c r="K361" s="161"/>
    </row>
    <row r="362" spans="1:11" ht="11.25">
      <c r="A362" s="293" t="s">
        <v>94</v>
      </c>
      <c r="B362" s="334"/>
      <c r="C362" s="9">
        <v>273</v>
      </c>
      <c r="D362" s="306"/>
      <c r="E362" s="249">
        <v>273</v>
      </c>
      <c r="F362" s="154"/>
      <c r="G362" s="154"/>
      <c r="H362" s="154"/>
      <c r="I362" s="154"/>
      <c r="J362" s="202"/>
      <c r="K362" s="161"/>
    </row>
    <row r="363" spans="1:11" ht="11.25">
      <c r="A363" s="305" t="s">
        <v>648</v>
      </c>
      <c r="B363" s="334"/>
      <c r="C363" s="9"/>
      <c r="D363" s="306"/>
      <c r="E363" s="249"/>
      <c r="F363" s="154"/>
      <c r="G363" s="154"/>
      <c r="H363" s="154"/>
      <c r="I363" s="154"/>
      <c r="J363" s="202"/>
      <c r="K363" s="161"/>
    </row>
    <row r="364" spans="1:11" ht="11.25">
      <c r="A364" s="293" t="s">
        <v>95</v>
      </c>
      <c r="B364" s="334"/>
      <c r="C364" s="303">
        <v>830</v>
      </c>
      <c r="D364" s="306"/>
      <c r="E364" s="343">
        <v>830</v>
      </c>
      <c r="F364" s="154"/>
      <c r="G364" s="154"/>
      <c r="H364" s="154"/>
      <c r="I364" s="154"/>
      <c r="J364" s="202"/>
      <c r="K364" s="161"/>
    </row>
    <row r="365" spans="1:11" ht="11.25">
      <c r="A365" s="294" t="s">
        <v>645</v>
      </c>
      <c r="B365" s="331"/>
      <c r="C365" s="9"/>
      <c r="D365" s="331"/>
      <c r="E365" s="249"/>
      <c r="F365" s="154"/>
      <c r="G365" s="154"/>
      <c r="H365" s="154"/>
      <c r="I365" s="154"/>
      <c r="J365" s="202"/>
      <c r="K365" s="161"/>
    </row>
    <row r="366" spans="1:11" ht="22.5">
      <c r="A366" s="134" t="s">
        <v>174</v>
      </c>
      <c r="B366" s="307"/>
      <c r="C366" s="9">
        <v>0.03</v>
      </c>
      <c r="D366" s="307"/>
      <c r="E366" s="249">
        <v>0.03</v>
      </c>
      <c r="F366" s="154"/>
      <c r="G366" s="154"/>
      <c r="H366" s="154"/>
      <c r="I366" s="154"/>
      <c r="J366" s="202"/>
      <c r="K366" s="161"/>
    </row>
    <row r="367" spans="1:11" ht="24.75" customHeight="1">
      <c r="A367" s="262" t="s">
        <v>96</v>
      </c>
      <c r="B367" s="307"/>
      <c r="C367" s="263">
        <v>290</v>
      </c>
      <c r="D367" s="320"/>
      <c r="E367" s="160">
        <v>290</v>
      </c>
      <c r="F367" s="160"/>
      <c r="G367" s="160"/>
      <c r="H367" s="160"/>
      <c r="I367" s="160"/>
      <c r="J367" s="211"/>
      <c r="K367" s="161"/>
    </row>
    <row r="368" spans="1:11" ht="11.25">
      <c r="A368" s="185" t="s">
        <v>644</v>
      </c>
      <c r="B368" s="307"/>
      <c r="C368" s="9"/>
      <c r="D368" s="307"/>
      <c r="E368" s="249"/>
      <c r="F368" s="154"/>
      <c r="G368" s="154"/>
      <c r="H368" s="154"/>
      <c r="I368" s="154"/>
      <c r="J368" s="202"/>
      <c r="K368" s="161"/>
    </row>
    <row r="369" spans="1:11" ht="11.25" customHeight="1">
      <c r="A369" s="335" t="s">
        <v>649</v>
      </c>
      <c r="B369" s="336"/>
      <c r="C369" s="249"/>
      <c r="D369" s="196"/>
      <c r="E369" s="249"/>
      <c r="F369" s="154"/>
      <c r="G369" s="154"/>
      <c r="H369" s="154"/>
      <c r="I369" s="154"/>
      <c r="J369" s="202"/>
      <c r="K369" s="161"/>
    </row>
    <row r="370" spans="1:11" ht="11.25">
      <c r="A370" s="261" t="s">
        <v>59</v>
      </c>
      <c r="B370" s="331"/>
      <c r="C370" s="9">
        <v>2</v>
      </c>
      <c r="D370" s="331"/>
      <c r="E370" s="249">
        <v>2</v>
      </c>
      <c r="F370" s="154"/>
      <c r="G370" s="154"/>
      <c r="H370" s="154"/>
      <c r="I370" s="154"/>
      <c r="J370" s="202"/>
      <c r="K370" s="161"/>
    </row>
    <row r="371" spans="1:11" ht="11.25">
      <c r="A371" s="335" t="s">
        <v>648</v>
      </c>
      <c r="B371" s="331"/>
      <c r="C371" s="9"/>
      <c r="D371" s="331"/>
      <c r="E371" s="249"/>
      <c r="F371" s="154"/>
      <c r="G371" s="154"/>
      <c r="H371" s="154"/>
      <c r="I371" s="154"/>
      <c r="J371" s="202"/>
      <c r="K371" s="161"/>
    </row>
    <row r="372" spans="1:11" ht="11.25">
      <c r="A372" s="185" t="s">
        <v>97</v>
      </c>
      <c r="B372" s="307"/>
      <c r="C372" s="303">
        <v>145000</v>
      </c>
      <c r="D372" s="307"/>
      <c r="E372" s="343">
        <v>145000</v>
      </c>
      <c r="F372" s="154"/>
      <c r="G372" s="154"/>
      <c r="H372" s="154"/>
      <c r="I372" s="154"/>
      <c r="J372" s="202"/>
      <c r="K372" s="161"/>
    </row>
    <row r="373" spans="1:11" ht="11.25">
      <c r="A373" s="335" t="s">
        <v>645</v>
      </c>
      <c r="B373" s="331"/>
      <c r="C373" s="9"/>
      <c r="D373" s="331"/>
      <c r="E373" s="249"/>
      <c r="F373" s="154"/>
      <c r="G373" s="154"/>
      <c r="H373" s="154"/>
      <c r="I373" s="154"/>
      <c r="J373" s="202"/>
      <c r="K373" s="161"/>
    </row>
    <row r="374" spans="1:11" ht="22.5">
      <c r="A374" s="337" t="s">
        <v>98</v>
      </c>
      <c r="B374" s="331"/>
      <c r="C374" s="9">
        <v>100</v>
      </c>
      <c r="D374" s="338"/>
      <c r="E374" s="249">
        <v>100</v>
      </c>
      <c r="F374" s="154"/>
      <c r="G374" s="154"/>
      <c r="H374" s="154"/>
      <c r="I374" s="154"/>
      <c r="J374" s="202"/>
      <c r="K374" s="161"/>
    </row>
    <row r="375" spans="1:11" ht="34.5" customHeight="1">
      <c r="A375" s="339" t="s">
        <v>99</v>
      </c>
      <c r="B375" s="331"/>
      <c r="C375" s="332"/>
      <c r="D375" s="332"/>
      <c r="E375" s="333">
        <v>2153700</v>
      </c>
      <c r="F375" s="154"/>
      <c r="G375" s="154"/>
      <c r="H375" s="154"/>
      <c r="I375" s="154"/>
      <c r="J375" s="202"/>
      <c r="K375" s="161"/>
    </row>
    <row r="376" spans="1:11" ht="11.25">
      <c r="A376" s="185" t="s">
        <v>646</v>
      </c>
      <c r="B376" s="307"/>
      <c r="C376" s="332"/>
      <c r="D376" s="307"/>
      <c r="E376" s="9"/>
      <c r="F376" s="154"/>
      <c r="G376" s="154"/>
      <c r="H376" s="154"/>
      <c r="I376" s="154"/>
      <c r="J376" s="202"/>
      <c r="K376" s="161"/>
    </row>
    <row r="377" spans="1:11" ht="11.25">
      <c r="A377" s="335" t="s">
        <v>649</v>
      </c>
      <c r="B377" s="307"/>
      <c r="C377" s="332"/>
      <c r="D377" s="307"/>
      <c r="E377" s="9"/>
      <c r="F377" s="154"/>
      <c r="G377" s="154"/>
      <c r="H377" s="154"/>
      <c r="I377" s="154"/>
      <c r="J377" s="202"/>
      <c r="K377" s="161"/>
    </row>
    <row r="378" spans="1:11" ht="22.5">
      <c r="A378" s="185" t="s">
        <v>100</v>
      </c>
      <c r="B378" s="307"/>
      <c r="C378" s="9"/>
      <c r="D378" s="307"/>
      <c r="E378" s="9">
        <v>850</v>
      </c>
      <c r="F378" s="154"/>
      <c r="G378" s="154"/>
      <c r="H378" s="154"/>
      <c r="I378" s="154"/>
      <c r="J378" s="202"/>
      <c r="K378" s="161"/>
    </row>
    <row r="379" spans="1:11" ht="22.5">
      <c r="A379" s="337" t="s">
        <v>101</v>
      </c>
      <c r="B379" s="309"/>
      <c r="C379" s="310"/>
      <c r="D379" s="309"/>
      <c r="E379" s="9">
        <v>1600</v>
      </c>
      <c r="F379" s="154"/>
      <c r="G379" s="154"/>
      <c r="H379" s="154"/>
      <c r="I379" s="154"/>
      <c r="J379" s="202"/>
      <c r="K379" s="161"/>
    </row>
    <row r="380" spans="1:11" ht="22.5">
      <c r="A380" s="261" t="s">
        <v>102</v>
      </c>
      <c r="B380" s="9"/>
      <c r="C380" s="9"/>
      <c r="D380" s="9"/>
      <c r="E380" s="9">
        <v>7320</v>
      </c>
      <c r="F380" s="154"/>
      <c r="G380" s="154"/>
      <c r="H380" s="154"/>
      <c r="I380" s="154"/>
      <c r="J380" s="202"/>
      <c r="K380" s="161"/>
    </row>
    <row r="381" spans="1:11" ht="22.5">
      <c r="A381" s="261" t="s">
        <v>103</v>
      </c>
      <c r="B381" s="9"/>
      <c r="C381" s="9"/>
      <c r="D381" s="9"/>
      <c r="E381" s="9">
        <v>546</v>
      </c>
      <c r="F381" s="154"/>
      <c r="G381" s="154"/>
      <c r="H381" s="154"/>
      <c r="I381" s="154"/>
      <c r="J381" s="202"/>
      <c r="K381" s="161"/>
    </row>
    <row r="382" spans="1:11" ht="22.5">
      <c r="A382" s="185" t="s">
        <v>105</v>
      </c>
      <c r="B382" s="340"/>
      <c r="C382" s="9"/>
      <c r="D382" s="340"/>
      <c r="E382" s="9">
        <v>120</v>
      </c>
      <c r="F382" s="154"/>
      <c r="G382" s="154"/>
      <c r="H382" s="154"/>
      <c r="I382" s="154"/>
      <c r="J382" s="202"/>
      <c r="K382" s="161"/>
    </row>
    <row r="383" spans="1:11" ht="11.25">
      <c r="A383" s="335" t="s">
        <v>648</v>
      </c>
      <c r="B383" s="340"/>
      <c r="C383" s="9"/>
      <c r="D383" s="340"/>
      <c r="E383" s="9"/>
      <c r="F383" s="154"/>
      <c r="G383" s="154"/>
      <c r="H383" s="154"/>
      <c r="I383" s="154"/>
      <c r="J383" s="202"/>
      <c r="K383" s="161"/>
    </row>
    <row r="384" spans="1:11" ht="22.5">
      <c r="A384" s="261" t="s">
        <v>106</v>
      </c>
      <c r="B384" s="340"/>
      <c r="C384" s="9"/>
      <c r="D384" s="340"/>
      <c r="E384" s="9">
        <v>105.88</v>
      </c>
      <c r="F384" s="154"/>
      <c r="G384" s="154"/>
      <c r="H384" s="154"/>
      <c r="I384" s="154"/>
      <c r="J384" s="202"/>
      <c r="K384" s="161"/>
    </row>
    <row r="385" spans="1:11" ht="22.5">
      <c r="A385" s="261" t="s">
        <v>107</v>
      </c>
      <c r="B385" s="340"/>
      <c r="C385" s="9"/>
      <c r="D385" s="340"/>
      <c r="E385" s="9">
        <v>777.31</v>
      </c>
      <c r="F385" s="154"/>
      <c r="G385" s="154"/>
      <c r="H385" s="154"/>
      <c r="I385" s="154"/>
      <c r="J385" s="202"/>
      <c r="K385" s="161"/>
    </row>
    <row r="386" spans="1:11" ht="11.25">
      <c r="A386" s="185" t="s">
        <v>108</v>
      </c>
      <c r="B386" s="340"/>
      <c r="C386" s="9"/>
      <c r="D386" s="340"/>
      <c r="E386" s="9">
        <v>1.37</v>
      </c>
      <c r="F386" s="154"/>
      <c r="G386" s="154"/>
      <c r="H386" s="154"/>
      <c r="I386" s="154"/>
      <c r="J386" s="202"/>
      <c r="K386" s="161"/>
    </row>
    <row r="387" spans="1:11" ht="22.5">
      <c r="A387" s="185" t="s">
        <v>109</v>
      </c>
      <c r="B387" s="340"/>
      <c r="C387" s="9"/>
      <c r="D387" s="340"/>
      <c r="E387" s="9">
        <v>934.07</v>
      </c>
      <c r="F387" s="154"/>
      <c r="G387" s="154"/>
      <c r="H387" s="154"/>
      <c r="I387" s="154"/>
      <c r="J387" s="202"/>
      <c r="K387" s="161"/>
    </row>
    <row r="388" spans="1:11" ht="22.5">
      <c r="A388" s="261" t="s">
        <v>110</v>
      </c>
      <c r="B388" s="9"/>
      <c r="C388" s="9"/>
      <c r="D388" s="9"/>
      <c r="E388" s="303">
        <v>2500</v>
      </c>
      <c r="F388" s="154"/>
      <c r="G388" s="154"/>
      <c r="H388" s="154"/>
      <c r="I388" s="154"/>
      <c r="J388" s="202"/>
      <c r="K388" s="161"/>
    </row>
    <row r="389" spans="1:11" ht="11.25">
      <c r="A389" s="260" t="s">
        <v>645</v>
      </c>
      <c r="B389" s="340"/>
      <c r="C389" s="9"/>
      <c r="D389" s="340"/>
      <c r="E389" s="9"/>
      <c r="F389" s="154"/>
      <c r="G389" s="154"/>
      <c r="H389" s="154"/>
      <c r="I389" s="154"/>
      <c r="J389" s="202"/>
      <c r="K389" s="161"/>
    </row>
    <row r="390" spans="1:11" ht="11.25">
      <c r="A390" s="185" t="s">
        <v>111</v>
      </c>
      <c r="B390" s="340"/>
      <c r="C390" s="9"/>
      <c r="D390" s="340"/>
      <c r="E390" s="9">
        <v>41</v>
      </c>
      <c r="F390" s="154"/>
      <c r="G390" s="154"/>
      <c r="H390" s="154"/>
      <c r="I390" s="154"/>
      <c r="J390" s="202"/>
      <c r="K390" s="161"/>
    </row>
    <row r="391" spans="1:11" ht="31.5">
      <c r="A391" s="262" t="s">
        <v>112</v>
      </c>
      <c r="B391" s="340"/>
      <c r="C391" s="9"/>
      <c r="D391" s="340"/>
      <c r="E391" s="333">
        <v>1599860</v>
      </c>
      <c r="F391" s="154"/>
      <c r="G391" s="154"/>
      <c r="H391" s="154"/>
      <c r="I391" s="154"/>
      <c r="J391" s="202"/>
      <c r="K391" s="161"/>
    </row>
    <row r="392" spans="1:11" ht="11.25">
      <c r="A392" s="207" t="s">
        <v>646</v>
      </c>
      <c r="B392" s="307"/>
      <c r="C392" s="9"/>
      <c r="D392" s="307"/>
      <c r="E392" s="9"/>
      <c r="F392" s="154"/>
      <c r="G392" s="154"/>
      <c r="H392" s="154"/>
      <c r="I392" s="154"/>
      <c r="J392" s="202"/>
      <c r="K392" s="161"/>
    </row>
    <row r="393" spans="1:11" ht="11.25">
      <c r="A393" s="323" t="s">
        <v>649</v>
      </c>
      <c r="B393" s="307"/>
      <c r="C393" s="9"/>
      <c r="D393" s="307"/>
      <c r="E393" s="9"/>
      <c r="F393" s="154"/>
      <c r="G393" s="154"/>
      <c r="H393" s="154"/>
      <c r="I393" s="154"/>
      <c r="J393" s="202"/>
      <c r="K393" s="161"/>
    </row>
    <row r="394" spans="1:11" ht="11.25">
      <c r="A394" s="250" t="s">
        <v>113</v>
      </c>
      <c r="B394" s="307"/>
      <c r="C394" s="9"/>
      <c r="D394" s="307"/>
      <c r="E394" s="9">
        <v>8.9</v>
      </c>
      <c r="F394" s="154"/>
      <c r="G394" s="154"/>
      <c r="H394" s="154"/>
      <c r="I394" s="154"/>
      <c r="J394" s="202"/>
      <c r="K394" s="161"/>
    </row>
    <row r="395" spans="1:11" ht="11.25">
      <c r="A395" s="323" t="s">
        <v>648</v>
      </c>
      <c r="B395" s="307"/>
      <c r="C395" s="9"/>
      <c r="D395" s="307"/>
      <c r="E395" s="9"/>
      <c r="F395" s="154"/>
      <c r="G395" s="154"/>
      <c r="H395" s="154"/>
      <c r="I395" s="154"/>
      <c r="J395" s="202"/>
      <c r="K395" s="161"/>
    </row>
    <row r="396" spans="1:11" ht="11.25">
      <c r="A396" s="341" t="s">
        <v>114</v>
      </c>
      <c r="B396" s="309"/>
      <c r="C396" s="310"/>
      <c r="D396" s="309"/>
      <c r="E396" s="9">
        <v>179.76</v>
      </c>
      <c r="F396" s="154"/>
      <c r="G396" s="154"/>
      <c r="H396" s="154"/>
      <c r="I396" s="154"/>
      <c r="J396" s="202"/>
      <c r="K396" s="161"/>
    </row>
    <row r="397" spans="1:11" ht="11.25">
      <c r="A397" s="126" t="s">
        <v>645</v>
      </c>
      <c r="B397" s="196"/>
      <c r="C397" s="9"/>
      <c r="D397" s="9"/>
      <c r="E397" s="9"/>
      <c r="F397" s="154"/>
      <c r="G397" s="154"/>
      <c r="H397" s="154"/>
      <c r="I397" s="154"/>
      <c r="J397" s="202"/>
      <c r="K397" s="161"/>
    </row>
    <row r="398" spans="1:11" ht="11.25">
      <c r="A398" s="128" t="s">
        <v>115</v>
      </c>
      <c r="B398" s="307"/>
      <c r="C398" s="9"/>
      <c r="D398" s="9"/>
      <c r="E398" s="9">
        <v>1.4</v>
      </c>
      <c r="F398" s="154"/>
      <c r="G398" s="154"/>
      <c r="H398" s="154"/>
      <c r="I398" s="154"/>
      <c r="J398" s="202"/>
      <c r="K398" s="161"/>
    </row>
    <row r="399" spans="1:11" ht="21">
      <c r="A399" s="342" t="s">
        <v>116</v>
      </c>
      <c r="B399" s="307"/>
      <c r="C399" s="9"/>
      <c r="D399" s="9"/>
      <c r="E399" s="333">
        <v>100000</v>
      </c>
      <c r="F399" s="154"/>
      <c r="G399" s="154"/>
      <c r="H399" s="154"/>
      <c r="I399" s="154"/>
      <c r="J399" s="202"/>
      <c r="K399" s="161"/>
    </row>
    <row r="400" spans="1:11" ht="11.25">
      <c r="A400" s="125" t="s">
        <v>646</v>
      </c>
      <c r="B400" s="307"/>
      <c r="C400" s="9"/>
      <c r="D400" s="307"/>
      <c r="E400" s="9"/>
      <c r="F400" s="154"/>
      <c r="G400" s="154"/>
      <c r="H400" s="154"/>
      <c r="I400" s="154"/>
      <c r="J400" s="202"/>
      <c r="K400" s="161"/>
    </row>
    <row r="401" spans="1:11" ht="11.25">
      <c r="A401" s="214" t="s">
        <v>649</v>
      </c>
      <c r="B401" s="307"/>
      <c r="C401" s="9"/>
      <c r="D401" s="307"/>
      <c r="E401" s="9"/>
      <c r="F401" s="154"/>
      <c r="G401" s="154"/>
      <c r="H401" s="154"/>
      <c r="I401" s="154"/>
      <c r="J401" s="202"/>
      <c r="K401" s="161"/>
    </row>
    <row r="402" spans="1:11" ht="22.5">
      <c r="A402" s="250" t="s">
        <v>117</v>
      </c>
      <c r="B402" s="307"/>
      <c r="C402" s="9"/>
      <c r="D402" s="307"/>
      <c r="E402" s="9">
        <v>6</v>
      </c>
      <c r="F402" s="154"/>
      <c r="G402" s="154"/>
      <c r="H402" s="154"/>
      <c r="I402" s="154"/>
      <c r="J402" s="202"/>
      <c r="K402" s="161"/>
    </row>
    <row r="403" spans="1:11" ht="11.25">
      <c r="A403" s="323" t="s">
        <v>648</v>
      </c>
      <c r="B403" s="307"/>
      <c r="C403" s="9"/>
      <c r="D403" s="307"/>
      <c r="E403" s="9"/>
      <c r="F403" s="154"/>
      <c r="G403" s="154"/>
      <c r="H403" s="154"/>
      <c r="I403" s="154"/>
      <c r="J403" s="202"/>
      <c r="K403" s="161"/>
    </row>
    <row r="404" spans="1:11" ht="11.25">
      <c r="A404" s="250" t="s">
        <v>118</v>
      </c>
      <c r="B404" s="307"/>
      <c r="C404" s="9"/>
      <c r="D404" s="307"/>
      <c r="E404" s="303">
        <v>16666</v>
      </c>
      <c r="F404" s="154"/>
      <c r="G404" s="154"/>
      <c r="H404" s="154"/>
      <c r="I404" s="154"/>
      <c r="J404" s="202"/>
      <c r="K404" s="161"/>
    </row>
    <row r="405" spans="1:11" ht="11.25">
      <c r="A405" s="323" t="s">
        <v>645</v>
      </c>
      <c r="B405" s="307"/>
      <c r="C405" s="9"/>
      <c r="D405" s="307"/>
      <c r="E405" s="9"/>
      <c r="F405" s="154"/>
      <c r="G405" s="154"/>
      <c r="H405" s="154"/>
      <c r="I405" s="154"/>
      <c r="J405" s="202"/>
      <c r="K405" s="161"/>
    </row>
    <row r="406" spans="1:11" ht="22.5">
      <c r="A406" s="250" t="s">
        <v>119</v>
      </c>
      <c r="B406" s="307"/>
      <c r="C406" s="9"/>
      <c r="D406" s="307"/>
      <c r="E406" s="9">
        <v>3.8</v>
      </c>
      <c r="F406" s="154"/>
      <c r="G406" s="154"/>
      <c r="H406" s="154"/>
      <c r="I406" s="154"/>
      <c r="J406" s="202"/>
      <c r="K406" s="161"/>
    </row>
    <row r="407" spans="1:11" ht="12">
      <c r="A407" s="197">
        <v>240602</v>
      </c>
      <c r="B407" s="53"/>
      <c r="C407" s="154"/>
      <c r="D407" s="154"/>
      <c r="E407" s="154"/>
      <c r="F407" s="154"/>
      <c r="G407" s="154"/>
      <c r="H407" s="154"/>
      <c r="I407" s="154"/>
      <c r="J407" s="202"/>
      <c r="K407" s="161"/>
    </row>
    <row r="408" spans="1:11" ht="21.75">
      <c r="A408" s="329" t="s">
        <v>88</v>
      </c>
      <c r="B408" s="297"/>
      <c r="C408" s="183">
        <f>D408+E408</f>
        <v>100</v>
      </c>
      <c r="D408" s="298"/>
      <c r="E408" s="263">
        <v>100</v>
      </c>
      <c r="F408" s="183">
        <f>G408+H408</f>
        <v>110</v>
      </c>
      <c r="G408" s="298"/>
      <c r="H408" s="263">
        <v>110</v>
      </c>
      <c r="I408" s="183">
        <f>J408+K408</f>
        <v>140</v>
      </c>
      <c r="J408" s="299"/>
      <c r="K408" s="277">
        <v>140</v>
      </c>
    </row>
    <row r="409" spans="1:11" ht="11.25">
      <c r="A409" s="207" t="s">
        <v>302</v>
      </c>
      <c r="B409" s="53"/>
      <c r="C409" s="154"/>
      <c r="D409" s="154"/>
      <c r="E409" s="154"/>
      <c r="F409" s="154"/>
      <c r="G409" s="154"/>
      <c r="H409" s="154"/>
      <c r="I409" s="154"/>
      <c r="J409" s="202"/>
      <c r="K409" s="161"/>
    </row>
    <row r="410" spans="1:11" ht="21.75">
      <c r="A410" s="329" t="s">
        <v>81</v>
      </c>
      <c r="B410" s="321"/>
      <c r="C410" s="114">
        <v>100</v>
      </c>
      <c r="D410" s="320"/>
      <c r="E410" s="114">
        <v>100</v>
      </c>
      <c r="F410" s="191">
        <f>G410+H410</f>
        <v>110</v>
      </c>
      <c r="G410" s="154"/>
      <c r="H410" s="160">
        <v>110</v>
      </c>
      <c r="I410" s="191">
        <f>J410+K410</f>
        <v>140</v>
      </c>
      <c r="J410" s="202"/>
      <c r="K410" s="161">
        <v>140</v>
      </c>
    </row>
    <row r="411" spans="1:11" ht="11.25">
      <c r="A411" s="207" t="s">
        <v>646</v>
      </c>
      <c r="B411" s="307"/>
      <c r="C411" s="9"/>
      <c r="D411" s="307"/>
      <c r="E411" s="9"/>
      <c r="F411" s="154"/>
      <c r="G411" s="154"/>
      <c r="H411" s="154"/>
      <c r="I411" s="154"/>
      <c r="J411" s="202"/>
      <c r="K411" s="161"/>
    </row>
    <row r="412" spans="1:11" ht="11.25">
      <c r="A412" s="294" t="s">
        <v>649</v>
      </c>
      <c r="B412" s="307"/>
      <c r="C412" s="9"/>
      <c r="D412" s="307"/>
      <c r="E412" s="9"/>
      <c r="F412" s="154"/>
      <c r="G412" s="154"/>
      <c r="H412" s="154"/>
      <c r="I412" s="154"/>
      <c r="J412" s="202"/>
      <c r="K412" s="161"/>
    </row>
    <row r="413" spans="1:11" ht="11.25">
      <c r="A413" s="207" t="s">
        <v>78</v>
      </c>
      <c r="B413" s="307"/>
      <c r="C413" s="9"/>
      <c r="D413" s="307"/>
      <c r="E413" s="9"/>
      <c r="F413" s="154"/>
      <c r="G413" s="154"/>
      <c r="H413" s="154"/>
      <c r="I413" s="154"/>
      <c r="J413" s="202"/>
      <c r="K413" s="161"/>
    </row>
    <row r="414" spans="1:11" ht="11.25">
      <c r="A414" s="323" t="s">
        <v>648</v>
      </c>
      <c r="B414" s="307"/>
      <c r="C414" s="9"/>
      <c r="D414" s="307"/>
      <c r="E414" s="9"/>
      <c r="F414" s="154"/>
      <c r="G414" s="154"/>
      <c r="H414" s="154"/>
      <c r="I414" s="154"/>
      <c r="J414" s="202"/>
      <c r="K414" s="161"/>
    </row>
    <row r="415" spans="1:11" ht="11.25">
      <c r="A415" s="324" t="s">
        <v>79</v>
      </c>
      <c r="B415" s="196"/>
      <c r="C415" s="9"/>
      <c r="D415" s="309"/>
      <c r="E415" s="9"/>
      <c r="F415" s="154"/>
      <c r="G415" s="154"/>
      <c r="H415" s="154"/>
      <c r="I415" s="154"/>
      <c r="J415" s="202"/>
      <c r="K415" s="161"/>
    </row>
    <row r="416" spans="1:11" ht="13.5">
      <c r="A416" s="325" t="s">
        <v>645</v>
      </c>
      <c r="B416" s="326"/>
      <c r="C416" s="327"/>
      <c r="D416" s="328"/>
      <c r="E416" s="9"/>
      <c r="F416" s="154"/>
      <c r="G416" s="154"/>
      <c r="H416" s="154"/>
      <c r="I416" s="154"/>
      <c r="J416" s="202"/>
      <c r="K416" s="161"/>
    </row>
    <row r="417" spans="1:11" ht="22.5">
      <c r="A417" s="125" t="s">
        <v>80</v>
      </c>
      <c r="B417" s="212"/>
      <c r="C417" s="9"/>
      <c r="D417" s="212"/>
      <c r="E417" s="9"/>
      <c r="F417" s="154"/>
      <c r="G417" s="154"/>
      <c r="H417" s="154"/>
      <c r="I417" s="154"/>
      <c r="J417" s="202"/>
      <c r="K417" s="161"/>
    </row>
    <row r="418" spans="1:11" ht="12">
      <c r="A418" s="215">
        <v>240604</v>
      </c>
      <c r="B418" s="212"/>
      <c r="C418" s="249"/>
      <c r="D418" s="212"/>
      <c r="E418" s="249"/>
      <c r="F418" s="154"/>
      <c r="G418" s="154"/>
      <c r="H418" s="154"/>
      <c r="I418" s="154"/>
      <c r="J418" s="202"/>
      <c r="K418" s="161"/>
    </row>
    <row r="419" spans="1:11" ht="21">
      <c r="A419" s="285" t="s">
        <v>89</v>
      </c>
      <c r="B419" s="300"/>
      <c r="C419" s="183">
        <f>D419+E419</f>
        <v>225</v>
      </c>
      <c r="D419" s="300"/>
      <c r="E419" s="263">
        <v>225</v>
      </c>
      <c r="F419" s="183">
        <f>G419+H419</f>
        <v>277.1</v>
      </c>
      <c r="G419" s="298"/>
      <c r="H419" s="263">
        <v>277.1</v>
      </c>
      <c r="I419" s="183">
        <f>J419+K419</f>
        <v>414.8</v>
      </c>
      <c r="J419" s="299"/>
      <c r="K419" s="277">
        <v>414.8</v>
      </c>
    </row>
    <row r="420" spans="1:11" ht="22.5">
      <c r="A420" s="250" t="s">
        <v>304</v>
      </c>
      <c r="B420" s="212"/>
      <c r="C420" s="249"/>
      <c r="D420" s="212"/>
      <c r="E420" s="249"/>
      <c r="F420" s="154"/>
      <c r="G420" s="154"/>
      <c r="H420" s="154"/>
      <c r="I420" s="154"/>
      <c r="J420" s="202"/>
      <c r="K420" s="161"/>
    </row>
    <row r="421" spans="1:11" ht="21">
      <c r="A421" s="285" t="s">
        <v>82</v>
      </c>
      <c r="B421" s="302"/>
      <c r="C421" s="191">
        <f>D421+E421</f>
        <v>150</v>
      </c>
      <c r="D421" s="269"/>
      <c r="E421" s="114">
        <v>150</v>
      </c>
      <c r="F421" s="160">
        <v>184.5</v>
      </c>
      <c r="G421" s="160"/>
      <c r="H421" s="160">
        <v>184.5</v>
      </c>
      <c r="I421" s="161">
        <v>276</v>
      </c>
      <c r="J421" s="211"/>
      <c r="K421" s="161">
        <v>276</v>
      </c>
    </row>
    <row r="422" spans="1:11" ht="11.25">
      <c r="A422" s="304" t="s">
        <v>646</v>
      </c>
      <c r="B422" s="302"/>
      <c r="C422" s="9"/>
      <c r="D422" s="302"/>
      <c r="E422" s="9"/>
      <c r="F422" s="154"/>
      <c r="G422" s="154"/>
      <c r="H422" s="154"/>
      <c r="I422" s="161"/>
      <c r="J422" s="202"/>
      <c r="K422" s="161"/>
    </row>
    <row r="423" spans="1:11" ht="11.25">
      <c r="A423" s="305" t="s">
        <v>649</v>
      </c>
      <c r="B423" s="306"/>
      <c r="C423" s="9"/>
      <c r="D423" s="306"/>
      <c r="E423" s="9"/>
      <c r="F423" s="154"/>
      <c r="G423" s="154"/>
      <c r="H423" s="154"/>
      <c r="I423" s="161"/>
      <c r="J423" s="202"/>
      <c r="K423" s="161"/>
    </row>
    <row r="424" spans="1:11" ht="11.25">
      <c r="A424" s="293" t="s">
        <v>59</v>
      </c>
      <c r="B424" s="306"/>
      <c r="C424" s="9">
        <v>3</v>
      </c>
      <c r="D424" s="306"/>
      <c r="E424" s="9">
        <v>3</v>
      </c>
      <c r="F424" s="9">
        <v>3</v>
      </c>
      <c r="G424" s="154"/>
      <c r="H424" s="9">
        <v>3</v>
      </c>
      <c r="I424" s="9">
        <v>3</v>
      </c>
      <c r="J424" s="202"/>
      <c r="K424" s="9">
        <v>3</v>
      </c>
    </row>
    <row r="425" spans="1:11" ht="11.25">
      <c r="A425" s="292" t="s">
        <v>648</v>
      </c>
      <c r="B425" s="306"/>
      <c r="C425" s="9"/>
      <c r="D425" s="306"/>
      <c r="E425" s="9"/>
      <c r="F425" s="9"/>
      <c r="G425" s="154"/>
      <c r="H425" s="9"/>
      <c r="I425" s="9"/>
      <c r="J425" s="202"/>
      <c r="K425" s="9"/>
    </row>
    <row r="426" spans="1:11" ht="11.25">
      <c r="A426" s="293" t="s">
        <v>60</v>
      </c>
      <c r="B426" s="306"/>
      <c r="C426" s="303">
        <v>50000</v>
      </c>
      <c r="D426" s="306"/>
      <c r="E426" s="303">
        <v>50000</v>
      </c>
      <c r="F426" s="303">
        <v>50000</v>
      </c>
      <c r="G426" s="154"/>
      <c r="H426" s="303">
        <v>50000</v>
      </c>
      <c r="I426" s="303">
        <v>50000</v>
      </c>
      <c r="J426" s="202"/>
      <c r="K426" s="303">
        <v>50000</v>
      </c>
    </row>
    <row r="427" spans="1:11" ht="11.25">
      <c r="A427" s="292" t="s">
        <v>645</v>
      </c>
      <c r="B427" s="306"/>
      <c r="C427" s="9"/>
      <c r="D427" s="306"/>
      <c r="E427" s="9"/>
      <c r="F427" s="9"/>
      <c r="G427" s="154"/>
      <c r="H427" s="9"/>
      <c r="I427" s="9"/>
      <c r="J427" s="202"/>
      <c r="K427" s="9"/>
    </row>
    <row r="428" spans="1:11" ht="11.25">
      <c r="A428" s="293" t="s">
        <v>61</v>
      </c>
      <c r="B428" s="306"/>
      <c r="C428" s="9">
        <v>100</v>
      </c>
      <c r="D428" s="306"/>
      <c r="E428" s="9">
        <v>100</v>
      </c>
      <c r="F428" s="9">
        <v>100</v>
      </c>
      <c r="G428" s="154"/>
      <c r="H428" s="9">
        <v>100</v>
      </c>
      <c r="I428" s="9">
        <v>100</v>
      </c>
      <c r="J428" s="202"/>
      <c r="K428" s="9">
        <v>100</v>
      </c>
    </row>
    <row r="429" spans="1:11" ht="21.75">
      <c r="A429" s="270" t="s">
        <v>83</v>
      </c>
      <c r="B429" s="306"/>
      <c r="C429" s="114">
        <v>15</v>
      </c>
      <c r="D429" s="318"/>
      <c r="E429" s="114">
        <v>15</v>
      </c>
      <c r="F429" s="160">
        <v>18.5</v>
      </c>
      <c r="G429" s="160"/>
      <c r="H429" s="160">
        <v>18.5</v>
      </c>
      <c r="I429" s="161">
        <v>27.7</v>
      </c>
      <c r="J429" s="211"/>
      <c r="K429" s="161">
        <v>27.7</v>
      </c>
    </row>
    <row r="430" spans="1:11" ht="11.25">
      <c r="A430" s="128" t="s">
        <v>646</v>
      </c>
      <c r="B430" s="306"/>
      <c r="C430" s="9"/>
      <c r="D430" s="306"/>
      <c r="E430" s="9"/>
      <c r="F430" s="154"/>
      <c r="G430" s="154"/>
      <c r="H430" s="154"/>
      <c r="I430" s="161"/>
      <c r="J430" s="202"/>
      <c r="K430" s="161"/>
    </row>
    <row r="431" spans="1:11" ht="11.25">
      <c r="A431" s="305" t="s">
        <v>649</v>
      </c>
      <c r="B431" s="307"/>
      <c r="C431" s="9"/>
      <c r="D431" s="307"/>
      <c r="E431" s="9"/>
      <c r="F431" s="154"/>
      <c r="G431" s="154"/>
      <c r="H431" s="154"/>
      <c r="I431" s="161"/>
      <c r="J431" s="202"/>
      <c r="K431" s="161"/>
    </row>
    <row r="432" spans="1:11" ht="11.25">
      <c r="A432" s="207" t="s">
        <v>62</v>
      </c>
      <c r="B432" s="307"/>
      <c r="C432" s="9">
        <v>2</v>
      </c>
      <c r="D432" s="307"/>
      <c r="E432" s="9">
        <v>2</v>
      </c>
      <c r="F432" s="9">
        <v>2</v>
      </c>
      <c r="G432" s="154"/>
      <c r="H432" s="9">
        <v>2</v>
      </c>
      <c r="I432" s="9">
        <v>2</v>
      </c>
      <c r="J432" s="202"/>
      <c r="K432" s="9">
        <v>2</v>
      </c>
    </row>
    <row r="433" spans="1:11" ht="11.25">
      <c r="A433" s="305" t="s">
        <v>648</v>
      </c>
      <c r="B433" s="307"/>
      <c r="C433" s="9"/>
      <c r="D433" s="308"/>
      <c r="E433" s="9"/>
      <c r="F433" s="9"/>
      <c r="G433" s="154"/>
      <c r="H433" s="9"/>
      <c r="I433" s="9"/>
      <c r="J433" s="202"/>
      <c r="K433" s="9"/>
    </row>
    <row r="434" spans="1:11" ht="11.25">
      <c r="A434" s="293" t="s">
        <v>63</v>
      </c>
      <c r="B434" s="307"/>
      <c r="C434" s="303">
        <v>7500</v>
      </c>
      <c r="D434" s="308"/>
      <c r="E434" s="303">
        <v>7500</v>
      </c>
      <c r="F434" s="303">
        <v>7500</v>
      </c>
      <c r="G434" s="154"/>
      <c r="H434" s="303">
        <v>7500</v>
      </c>
      <c r="I434" s="303">
        <v>7500</v>
      </c>
      <c r="J434" s="202"/>
      <c r="K434" s="303">
        <v>7500</v>
      </c>
    </row>
    <row r="435" spans="1:11" ht="11.25">
      <c r="A435" s="305" t="s">
        <v>645</v>
      </c>
      <c r="B435" s="307"/>
      <c r="C435" s="9"/>
      <c r="D435" s="307"/>
      <c r="E435" s="9"/>
      <c r="F435" s="9"/>
      <c r="G435" s="154"/>
      <c r="H435" s="9"/>
      <c r="I435" s="9"/>
      <c r="J435" s="202"/>
      <c r="K435" s="9"/>
    </row>
    <row r="436" spans="1:11" ht="11.25">
      <c r="A436" s="207" t="s">
        <v>64</v>
      </c>
      <c r="B436" s="307"/>
      <c r="C436" s="9">
        <v>0</v>
      </c>
      <c r="D436" s="307"/>
      <c r="E436" s="9">
        <v>0</v>
      </c>
      <c r="F436" s="9">
        <v>0</v>
      </c>
      <c r="G436" s="154"/>
      <c r="H436" s="9">
        <v>0</v>
      </c>
      <c r="I436" s="9">
        <v>0</v>
      </c>
      <c r="J436" s="202"/>
      <c r="K436" s="9">
        <v>0</v>
      </c>
    </row>
    <row r="437" spans="1:11" ht="32.25">
      <c r="A437" s="313" t="s">
        <v>86</v>
      </c>
      <c r="B437" s="307"/>
      <c r="C437" s="114">
        <v>20</v>
      </c>
      <c r="D437" s="320"/>
      <c r="E437" s="114">
        <v>20</v>
      </c>
      <c r="F437" s="160">
        <v>24.6</v>
      </c>
      <c r="G437" s="160"/>
      <c r="H437" s="160">
        <v>24.6</v>
      </c>
      <c r="I437" s="161">
        <v>36.8</v>
      </c>
      <c r="J437" s="211"/>
      <c r="K437" s="161">
        <v>36.8</v>
      </c>
    </row>
    <row r="438" spans="1:11" ht="11.25">
      <c r="A438" s="314" t="s">
        <v>646</v>
      </c>
      <c r="B438" s="309"/>
      <c r="C438" s="310"/>
      <c r="D438" s="309"/>
      <c r="E438" s="9"/>
      <c r="F438" s="154"/>
      <c r="G438" s="154"/>
      <c r="H438" s="154"/>
      <c r="I438" s="161"/>
      <c r="J438" s="202"/>
      <c r="K438" s="161"/>
    </row>
    <row r="439" spans="1:11" ht="11.25">
      <c r="A439" s="248" t="s">
        <v>649</v>
      </c>
      <c r="B439" s="311"/>
      <c r="C439" s="9"/>
      <c r="D439" s="311"/>
      <c r="E439" s="9"/>
      <c r="F439" s="154"/>
      <c r="G439" s="154"/>
      <c r="H439" s="154"/>
      <c r="I439" s="161"/>
      <c r="J439" s="202"/>
      <c r="K439" s="161"/>
    </row>
    <row r="440" spans="1:11" ht="11.25">
      <c r="A440" s="130" t="s">
        <v>65</v>
      </c>
      <c r="B440" s="311"/>
      <c r="C440" s="9">
        <v>4</v>
      </c>
      <c r="D440" s="311"/>
      <c r="E440" s="9">
        <v>4</v>
      </c>
      <c r="F440" s="9">
        <v>4</v>
      </c>
      <c r="G440" s="154"/>
      <c r="H440" s="9">
        <v>4</v>
      </c>
      <c r="I440" s="9">
        <v>4</v>
      </c>
      <c r="J440" s="202"/>
      <c r="K440" s="9">
        <v>4</v>
      </c>
    </row>
    <row r="441" spans="1:11" ht="11.25">
      <c r="A441" s="293" t="s">
        <v>66</v>
      </c>
      <c r="B441" s="307"/>
      <c r="C441" s="9">
        <v>5</v>
      </c>
      <c r="D441" s="307"/>
      <c r="E441" s="9">
        <v>5</v>
      </c>
      <c r="F441" s="9">
        <v>5</v>
      </c>
      <c r="G441" s="154"/>
      <c r="H441" s="9">
        <v>5</v>
      </c>
      <c r="I441" s="9">
        <v>5</v>
      </c>
      <c r="J441" s="202"/>
      <c r="K441" s="9">
        <v>5</v>
      </c>
    </row>
    <row r="442" spans="1:11" ht="11.25">
      <c r="A442" s="305" t="s">
        <v>648</v>
      </c>
      <c r="B442" s="307"/>
      <c r="C442" s="9"/>
      <c r="D442" s="307"/>
      <c r="E442" s="9"/>
      <c r="F442" s="9"/>
      <c r="G442" s="154"/>
      <c r="H442" s="9"/>
      <c r="I442" s="9"/>
      <c r="J442" s="202"/>
      <c r="K442" s="9"/>
    </row>
    <row r="443" spans="1:11" ht="11.25">
      <c r="A443" s="134" t="s">
        <v>67</v>
      </c>
      <c r="B443" s="307"/>
      <c r="C443" s="303">
        <v>6125</v>
      </c>
      <c r="D443" s="307"/>
      <c r="E443" s="303">
        <v>6125</v>
      </c>
      <c r="F443" s="303">
        <v>6125</v>
      </c>
      <c r="G443" s="154"/>
      <c r="H443" s="303">
        <v>6125</v>
      </c>
      <c r="I443" s="303">
        <v>6125</v>
      </c>
      <c r="J443" s="202"/>
      <c r="K443" s="303">
        <v>6125</v>
      </c>
    </row>
    <row r="444" spans="1:11" ht="11.25">
      <c r="A444" s="312" t="s">
        <v>68</v>
      </c>
      <c r="B444" s="307"/>
      <c r="C444" s="303">
        <v>100</v>
      </c>
      <c r="D444" s="307"/>
      <c r="E444" s="303">
        <v>100</v>
      </c>
      <c r="F444" s="303">
        <v>100</v>
      </c>
      <c r="G444" s="154"/>
      <c r="H444" s="303">
        <v>100</v>
      </c>
      <c r="I444" s="303">
        <v>100</v>
      </c>
      <c r="J444" s="202"/>
      <c r="K444" s="303">
        <v>100</v>
      </c>
    </row>
    <row r="445" spans="1:11" ht="11.25">
      <c r="A445" s="139" t="s">
        <v>645</v>
      </c>
      <c r="B445" s="307"/>
      <c r="C445" s="9"/>
      <c r="D445" s="307"/>
      <c r="E445" s="9"/>
      <c r="F445" s="9"/>
      <c r="G445" s="154"/>
      <c r="H445" s="9"/>
      <c r="I445" s="9"/>
      <c r="J445" s="202"/>
      <c r="K445" s="9"/>
    </row>
    <row r="446" spans="1:11" ht="11.25">
      <c r="A446" s="138" t="s">
        <v>69</v>
      </c>
      <c r="B446" s="307"/>
      <c r="C446" s="9">
        <v>3</v>
      </c>
      <c r="D446" s="307"/>
      <c r="E446" s="9">
        <v>3</v>
      </c>
      <c r="F446" s="9">
        <v>3</v>
      </c>
      <c r="G446" s="154"/>
      <c r="H446" s="9">
        <v>3</v>
      </c>
      <c r="I446" s="9">
        <v>3</v>
      </c>
      <c r="J446" s="202"/>
      <c r="K446" s="9">
        <v>3</v>
      </c>
    </row>
    <row r="447" spans="1:11" ht="31.5">
      <c r="A447" s="274" t="s">
        <v>85</v>
      </c>
      <c r="B447" s="212"/>
      <c r="C447" s="114">
        <v>10</v>
      </c>
      <c r="D447" s="318"/>
      <c r="E447" s="114">
        <v>10</v>
      </c>
      <c r="F447" s="160">
        <v>12.4</v>
      </c>
      <c r="G447" s="160"/>
      <c r="H447" s="160">
        <v>12.4</v>
      </c>
      <c r="I447" s="161">
        <v>18.5</v>
      </c>
      <c r="J447" s="211"/>
      <c r="K447" s="161">
        <v>18.5</v>
      </c>
    </row>
    <row r="448" spans="1:11" ht="11.25">
      <c r="A448" s="138" t="s">
        <v>646</v>
      </c>
      <c r="B448" s="212"/>
      <c r="C448" s="319"/>
      <c r="D448" s="168"/>
      <c r="E448" s="319"/>
      <c r="F448" s="154"/>
      <c r="G448" s="154"/>
      <c r="H448" s="154"/>
      <c r="I448" s="161"/>
      <c r="J448" s="202"/>
      <c r="K448" s="161"/>
    </row>
    <row r="449" spans="1:11" ht="11.25">
      <c r="A449" s="139" t="s">
        <v>649</v>
      </c>
      <c r="B449" s="212"/>
      <c r="C449" s="9"/>
      <c r="D449" s="212"/>
      <c r="E449" s="9"/>
      <c r="F449" s="154"/>
      <c r="G449" s="154"/>
      <c r="H449" s="154"/>
      <c r="I449" s="161"/>
      <c r="J449" s="202"/>
      <c r="K449" s="161"/>
    </row>
    <row r="450" spans="1:11" ht="11.25">
      <c r="A450" s="138" t="s">
        <v>70</v>
      </c>
      <c r="B450" s="212"/>
      <c r="C450" s="9">
        <v>2</v>
      </c>
      <c r="D450" s="212"/>
      <c r="E450" s="9">
        <v>2</v>
      </c>
      <c r="F450" s="9">
        <v>2</v>
      </c>
      <c r="G450" s="154"/>
      <c r="H450" s="9">
        <v>2</v>
      </c>
      <c r="I450" s="9">
        <v>2</v>
      </c>
      <c r="J450" s="202"/>
      <c r="K450" s="9">
        <v>2</v>
      </c>
    </row>
    <row r="451" spans="1:11" ht="11.25">
      <c r="A451" s="139" t="s">
        <v>648</v>
      </c>
      <c r="B451" s="212"/>
      <c r="C451" s="9"/>
      <c r="D451" s="212"/>
      <c r="E451" s="9"/>
      <c r="F451" s="9"/>
      <c r="G451" s="154"/>
      <c r="H451" s="9"/>
      <c r="I451" s="9"/>
      <c r="J451" s="202"/>
      <c r="K451" s="9"/>
    </row>
    <row r="452" spans="1:11" ht="11.25">
      <c r="A452" s="207" t="s">
        <v>71</v>
      </c>
      <c r="B452" s="212"/>
      <c r="C452" s="303">
        <v>5000</v>
      </c>
      <c r="D452" s="212"/>
      <c r="E452" s="303">
        <v>5000</v>
      </c>
      <c r="F452" s="303">
        <v>5000</v>
      </c>
      <c r="G452" s="154"/>
      <c r="H452" s="303">
        <v>5000</v>
      </c>
      <c r="I452" s="303">
        <v>5000</v>
      </c>
      <c r="J452" s="202"/>
      <c r="K452" s="303">
        <v>5000</v>
      </c>
    </row>
    <row r="453" spans="1:11" ht="11.25">
      <c r="A453" s="139" t="s">
        <v>645</v>
      </c>
      <c r="B453" s="212"/>
      <c r="C453" s="9"/>
      <c r="D453" s="212"/>
      <c r="E453" s="9"/>
      <c r="F453" s="9"/>
      <c r="G453" s="154"/>
      <c r="H453" s="9"/>
      <c r="I453" s="9"/>
      <c r="J453" s="202"/>
      <c r="K453" s="9"/>
    </row>
    <row r="454" spans="1:11" ht="11.25">
      <c r="A454" s="138" t="s">
        <v>72</v>
      </c>
      <c r="B454" s="212"/>
      <c r="C454" s="9">
        <v>200</v>
      </c>
      <c r="D454" s="212"/>
      <c r="E454" s="9">
        <v>200</v>
      </c>
      <c r="F454" s="9">
        <v>200</v>
      </c>
      <c r="G454" s="154"/>
      <c r="H454" s="9">
        <v>200</v>
      </c>
      <c r="I454" s="9">
        <v>200</v>
      </c>
      <c r="J454" s="202"/>
      <c r="K454" s="9">
        <v>200</v>
      </c>
    </row>
    <row r="455" spans="1:11" ht="21">
      <c r="A455" s="274" t="s">
        <v>84</v>
      </c>
      <c r="B455" s="212"/>
      <c r="C455" s="114">
        <v>30</v>
      </c>
      <c r="D455" s="318"/>
      <c r="E455" s="114">
        <v>30</v>
      </c>
      <c r="F455" s="160">
        <v>37.1</v>
      </c>
      <c r="G455" s="160"/>
      <c r="H455" s="160">
        <v>37.1</v>
      </c>
      <c r="I455" s="161">
        <v>55.8</v>
      </c>
      <c r="J455" s="211"/>
      <c r="K455" s="161">
        <v>55.8</v>
      </c>
    </row>
    <row r="456" spans="1:11" ht="11.25">
      <c r="A456" s="207" t="s">
        <v>646</v>
      </c>
      <c r="B456" s="212"/>
      <c r="C456" s="9"/>
      <c r="D456" s="212"/>
      <c r="E456" s="9"/>
      <c r="F456" s="9"/>
      <c r="G456" s="154"/>
      <c r="H456" s="9"/>
      <c r="I456" s="161"/>
      <c r="J456" s="202"/>
      <c r="K456" s="161"/>
    </row>
    <row r="457" spans="1:11" ht="11.25">
      <c r="A457" s="315" t="s">
        <v>649</v>
      </c>
      <c r="B457" s="212"/>
      <c r="C457" s="9"/>
      <c r="D457" s="212"/>
      <c r="E457" s="9"/>
      <c r="F457" s="9"/>
      <c r="G457" s="154"/>
      <c r="H457" s="9"/>
      <c r="I457" s="161"/>
      <c r="J457" s="202"/>
      <c r="K457" s="161"/>
    </row>
    <row r="458" spans="1:11" ht="11.25">
      <c r="A458" s="314" t="s">
        <v>73</v>
      </c>
      <c r="B458" s="212"/>
      <c r="C458" s="310">
        <v>1000</v>
      </c>
      <c r="D458" s="212"/>
      <c r="E458" s="310">
        <v>1000</v>
      </c>
      <c r="F458" s="310">
        <v>1000</v>
      </c>
      <c r="G458" s="154"/>
      <c r="H458" s="310">
        <v>1000</v>
      </c>
      <c r="I458" s="310">
        <v>1000</v>
      </c>
      <c r="J458" s="202"/>
      <c r="K458" s="310">
        <v>1000</v>
      </c>
    </row>
    <row r="459" spans="1:11" ht="11.25">
      <c r="A459" s="128" t="s">
        <v>74</v>
      </c>
      <c r="B459" s="212"/>
      <c r="C459" s="9">
        <v>4</v>
      </c>
      <c r="D459" s="212"/>
      <c r="E459" s="9">
        <v>4</v>
      </c>
      <c r="F459" s="9">
        <v>4</v>
      </c>
      <c r="G459" s="154"/>
      <c r="H459" s="9">
        <v>4</v>
      </c>
      <c r="I459" s="9">
        <v>4</v>
      </c>
      <c r="J459" s="202"/>
      <c r="K459" s="9">
        <v>4</v>
      </c>
    </row>
    <row r="460" spans="1:11" ht="11.25">
      <c r="A460" s="140" t="s">
        <v>648</v>
      </c>
      <c r="B460" s="212"/>
      <c r="C460" s="9"/>
      <c r="D460" s="212"/>
      <c r="E460" s="9"/>
      <c r="F460" s="9"/>
      <c r="G460" s="154"/>
      <c r="H460" s="9"/>
      <c r="I460" s="9"/>
      <c r="J460" s="202"/>
      <c r="K460" s="9"/>
    </row>
    <row r="461" spans="1:11" ht="22.5">
      <c r="A461" s="185" t="s">
        <v>75</v>
      </c>
      <c r="B461" s="212"/>
      <c r="C461" s="9">
        <v>26</v>
      </c>
      <c r="D461" s="212"/>
      <c r="E461" s="9">
        <v>26</v>
      </c>
      <c r="F461" s="9">
        <v>26</v>
      </c>
      <c r="G461" s="154"/>
      <c r="H461" s="9">
        <v>26</v>
      </c>
      <c r="I461" s="9">
        <v>26</v>
      </c>
      <c r="J461" s="202"/>
      <c r="K461" s="9">
        <v>26</v>
      </c>
    </row>
    <row r="462" spans="1:11" ht="11.25">
      <c r="A462" s="134" t="s">
        <v>76</v>
      </c>
      <c r="B462" s="212"/>
      <c r="C462" s="303">
        <v>1000</v>
      </c>
      <c r="D462" s="212"/>
      <c r="E462" s="303">
        <v>1000</v>
      </c>
      <c r="F462" s="303">
        <v>1000</v>
      </c>
      <c r="G462" s="154"/>
      <c r="H462" s="303">
        <v>1000</v>
      </c>
      <c r="I462" s="303">
        <v>1000</v>
      </c>
      <c r="J462" s="202"/>
      <c r="K462" s="303">
        <v>1000</v>
      </c>
    </row>
    <row r="463" spans="1:11" ht="11.25">
      <c r="A463" s="316" t="s">
        <v>645</v>
      </c>
      <c r="B463" s="212"/>
      <c r="C463" s="9"/>
      <c r="D463" s="212"/>
      <c r="E463" s="9"/>
      <c r="F463" s="9"/>
      <c r="G463" s="154"/>
      <c r="H463" s="9"/>
      <c r="I463" s="9"/>
      <c r="J463" s="202"/>
      <c r="K463" s="9"/>
    </row>
    <row r="464" spans="1:11" ht="11.25">
      <c r="A464" s="138" t="s">
        <v>77</v>
      </c>
      <c r="B464" s="212"/>
      <c r="C464" s="317">
        <v>100</v>
      </c>
      <c r="D464" s="212"/>
      <c r="E464" s="317">
        <v>100</v>
      </c>
      <c r="F464" s="317">
        <v>100</v>
      </c>
      <c r="G464" s="154"/>
      <c r="H464" s="317">
        <v>100</v>
      </c>
      <c r="I464" s="317">
        <v>100</v>
      </c>
      <c r="J464" s="202"/>
      <c r="K464" s="317">
        <v>100</v>
      </c>
    </row>
    <row r="465" spans="1:11" ht="12">
      <c r="A465" s="215">
        <v>250380</v>
      </c>
      <c r="B465" s="212"/>
      <c r="C465" s="249"/>
      <c r="D465" s="212"/>
      <c r="E465" s="249"/>
      <c r="F465" s="154"/>
      <c r="G465" s="154"/>
      <c r="H465" s="154"/>
      <c r="I465" s="154"/>
      <c r="J465" s="202"/>
      <c r="K465" s="161"/>
    </row>
    <row r="466" spans="1:11" ht="11.25">
      <c r="A466" s="301" t="s">
        <v>305</v>
      </c>
      <c r="B466" s="216"/>
      <c r="C466" s="160"/>
      <c r="D466" s="160"/>
      <c r="E466" s="160">
        <v>240</v>
      </c>
      <c r="F466" s="154"/>
      <c r="G466" s="154"/>
      <c r="H466" s="160">
        <v>240</v>
      </c>
      <c r="I466" s="154"/>
      <c r="J466" s="202"/>
      <c r="K466" s="160">
        <v>240</v>
      </c>
    </row>
    <row r="467" spans="1:11" ht="22.5">
      <c r="A467" s="344" t="s">
        <v>579</v>
      </c>
      <c r="B467" s="345"/>
      <c r="C467" s="183">
        <f>D467+E467</f>
        <v>793.167</v>
      </c>
      <c r="D467" s="287">
        <f>D469+D525+D583+D603</f>
        <v>793.167</v>
      </c>
      <c r="E467" s="263"/>
      <c r="F467" s="183">
        <f>G467+H467</f>
        <v>581.98</v>
      </c>
      <c r="G467" s="287">
        <f>G469+G525+G583+G603</f>
        <v>581.98</v>
      </c>
      <c r="H467" s="263"/>
      <c r="I467" s="183">
        <f>J467+K467</f>
        <v>596</v>
      </c>
      <c r="J467" s="287">
        <f>J469+J525+J583+J603</f>
        <v>596</v>
      </c>
      <c r="K467" s="277"/>
    </row>
    <row r="468" spans="1:11" ht="12">
      <c r="A468" s="232">
        <v>10116</v>
      </c>
      <c r="B468" s="53"/>
      <c r="C468" s="199"/>
      <c r="D468" s="199"/>
      <c r="E468" s="160"/>
      <c r="F468" s="160"/>
      <c r="G468" s="160"/>
      <c r="H468" s="160"/>
      <c r="I468" s="160"/>
      <c r="J468" s="160"/>
      <c r="K468" s="161"/>
    </row>
    <row r="469" spans="1:11" ht="31.5">
      <c r="A469" s="193" t="s">
        <v>580</v>
      </c>
      <c r="B469" s="194"/>
      <c r="C469" s="191">
        <f>D469+E469</f>
        <v>249.567</v>
      </c>
      <c r="D469" s="198">
        <v>249.567</v>
      </c>
      <c r="E469" s="186"/>
      <c r="F469" s="191">
        <f>G469+H469</f>
        <v>265</v>
      </c>
      <c r="G469" s="198">
        <v>265</v>
      </c>
      <c r="H469" s="186"/>
      <c r="I469" s="191">
        <f>J469+K469</f>
        <v>268</v>
      </c>
      <c r="J469" s="198">
        <v>268</v>
      </c>
      <c r="K469" s="200"/>
    </row>
    <row r="470" spans="1:11" ht="90">
      <c r="A470" s="138" t="s">
        <v>582</v>
      </c>
      <c r="B470" s="194"/>
      <c r="C470" s="201"/>
      <c r="D470" s="201"/>
      <c r="E470" s="151"/>
      <c r="F470" s="151"/>
      <c r="G470" s="151"/>
      <c r="H470" s="151"/>
      <c r="I470" s="151"/>
      <c r="J470" s="151"/>
      <c r="K470" s="151"/>
    </row>
    <row r="471" spans="1:11" ht="31.5">
      <c r="A471" s="348" t="s">
        <v>212</v>
      </c>
      <c r="B471" s="349"/>
      <c r="C471" s="191">
        <v>110.56</v>
      </c>
      <c r="D471" s="191">
        <v>110.56</v>
      </c>
      <c r="E471" s="160"/>
      <c r="F471" s="160">
        <v>117.2</v>
      </c>
      <c r="G471" s="160">
        <v>117.2</v>
      </c>
      <c r="H471" s="160"/>
      <c r="I471" s="211">
        <v>118.7</v>
      </c>
      <c r="J471" s="211">
        <v>118.7</v>
      </c>
      <c r="K471" s="363"/>
    </row>
    <row r="472" spans="1:11" ht="11.25">
      <c r="A472" s="350" t="s">
        <v>646</v>
      </c>
      <c r="B472" s="317"/>
      <c r="C472" s="150"/>
      <c r="D472" s="150"/>
      <c r="E472" s="151"/>
      <c r="F472" s="151"/>
      <c r="G472" s="151"/>
      <c r="H472" s="151"/>
      <c r="I472" s="346"/>
      <c r="J472" s="346"/>
      <c r="K472" s="347"/>
    </row>
    <row r="473" spans="1:11" ht="11.25">
      <c r="A473" s="351" t="s">
        <v>576</v>
      </c>
      <c r="B473" s="317"/>
      <c r="C473" s="365"/>
      <c r="D473" s="365"/>
      <c r="E473" s="151"/>
      <c r="F473" s="151"/>
      <c r="G473" s="151"/>
      <c r="H473" s="151"/>
      <c r="I473" s="346"/>
      <c r="J473" s="346"/>
      <c r="K473" s="347"/>
    </row>
    <row r="474" spans="1:11" ht="11.25">
      <c r="A474" s="352" t="s">
        <v>307</v>
      </c>
      <c r="B474" s="317"/>
      <c r="C474" s="34">
        <v>5</v>
      </c>
      <c r="D474" s="34">
        <v>5</v>
      </c>
      <c r="E474" s="151"/>
      <c r="F474" s="34">
        <v>5</v>
      </c>
      <c r="G474" s="34">
        <v>5</v>
      </c>
      <c r="H474" s="151"/>
      <c r="I474" s="34">
        <v>5</v>
      </c>
      <c r="J474" s="34">
        <v>5</v>
      </c>
      <c r="K474" s="347"/>
    </row>
    <row r="475" spans="1:11" ht="11.25">
      <c r="A475" s="353" t="s">
        <v>649</v>
      </c>
      <c r="B475" s="317"/>
      <c r="C475" s="34"/>
      <c r="D475" s="34"/>
      <c r="E475" s="151"/>
      <c r="F475" s="34"/>
      <c r="G475" s="34"/>
      <c r="H475" s="151"/>
      <c r="I475" s="34"/>
      <c r="J475" s="34"/>
      <c r="K475" s="347"/>
    </row>
    <row r="476" spans="1:11" ht="11.25">
      <c r="A476" s="354" t="s">
        <v>213</v>
      </c>
      <c r="B476" s="317"/>
      <c r="C476" s="34">
        <v>250</v>
      </c>
      <c r="D476" s="34">
        <v>250</v>
      </c>
      <c r="E476" s="151"/>
      <c r="F476" s="34">
        <v>250</v>
      </c>
      <c r="G476" s="34">
        <v>250</v>
      </c>
      <c r="H476" s="151"/>
      <c r="I476" s="34">
        <v>250</v>
      </c>
      <c r="J476" s="34">
        <v>250</v>
      </c>
      <c r="K476" s="347"/>
    </row>
    <row r="477" spans="1:11" ht="11.25">
      <c r="A477" s="355" t="s">
        <v>577</v>
      </c>
      <c r="B477" s="317"/>
      <c r="C477" s="34">
        <v>7200</v>
      </c>
      <c r="D477" s="34">
        <v>7200</v>
      </c>
      <c r="E477" s="151"/>
      <c r="F477" s="34">
        <v>7200</v>
      </c>
      <c r="G477" s="34">
        <v>7200</v>
      </c>
      <c r="H477" s="151"/>
      <c r="I477" s="34">
        <v>7200</v>
      </c>
      <c r="J477" s="34">
        <v>7200</v>
      </c>
      <c r="K477" s="347"/>
    </row>
    <row r="478" spans="1:11" ht="11.25">
      <c r="A478" s="356" t="s">
        <v>214</v>
      </c>
      <c r="B478" s="317"/>
      <c r="C478" s="366" t="s">
        <v>215</v>
      </c>
      <c r="D478" s="366" t="s">
        <v>215</v>
      </c>
      <c r="E478" s="151"/>
      <c r="F478" s="366" t="s">
        <v>215</v>
      </c>
      <c r="G478" s="366" t="s">
        <v>215</v>
      </c>
      <c r="H478" s="151"/>
      <c r="I478" s="366" t="s">
        <v>215</v>
      </c>
      <c r="J478" s="366" t="s">
        <v>215</v>
      </c>
      <c r="K478" s="347"/>
    </row>
    <row r="479" spans="1:11" ht="11.25">
      <c r="A479" s="356" t="s">
        <v>216</v>
      </c>
      <c r="B479" s="317"/>
      <c r="C479" s="366" t="s">
        <v>217</v>
      </c>
      <c r="D479" s="366" t="s">
        <v>217</v>
      </c>
      <c r="E479" s="151"/>
      <c r="F479" s="366" t="s">
        <v>217</v>
      </c>
      <c r="G479" s="366" t="s">
        <v>217</v>
      </c>
      <c r="H479" s="151"/>
      <c r="I479" s="366" t="s">
        <v>217</v>
      </c>
      <c r="J479" s="366" t="s">
        <v>217</v>
      </c>
      <c r="K479" s="347"/>
    </row>
    <row r="480" spans="1:11" ht="11.25">
      <c r="A480" s="356" t="s">
        <v>218</v>
      </c>
      <c r="B480" s="317"/>
      <c r="C480" s="366" t="s">
        <v>219</v>
      </c>
      <c r="D480" s="366" t="s">
        <v>219</v>
      </c>
      <c r="E480" s="151"/>
      <c r="F480" s="366" t="s">
        <v>219</v>
      </c>
      <c r="G480" s="366" t="s">
        <v>219</v>
      </c>
      <c r="H480" s="151"/>
      <c r="I480" s="366" t="s">
        <v>219</v>
      </c>
      <c r="J480" s="366" t="s">
        <v>219</v>
      </c>
      <c r="K480" s="347"/>
    </row>
    <row r="481" spans="1:11" ht="11.25">
      <c r="A481" s="357" t="s">
        <v>220</v>
      </c>
      <c r="B481" s="317"/>
      <c r="C481" s="366" t="s">
        <v>23</v>
      </c>
      <c r="D481" s="366" t="s">
        <v>23</v>
      </c>
      <c r="E481" s="151"/>
      <c r="F481" s="366" t="s">
        <v>23</v>
      </c>
      <c r="G481" s="366" t="s">
        <v>23</v>
      </c>
      <c r="H481" s="151"/>
      <c r="I481" s="366" t="s">
        <v>23</v>
      </c>
      <c r="J481" s="366" t="s">
        <v>23</v>
      </c>
      <c r="K481" s="347"/>
    </row>
    <row r="482" spans="1:11" ht="11.25">
      <c r="A482" s="356" t="s">
        <v>221</v>
      </c>
      <c r="B482" s="317"/>
      <c r="C482" s="366" t="s">
        <v>219</v>
      </c>
      <c r="D482" s="366" t="s">
        <v>219</v>
      </c>
      <c r="E482" s="151"/>
      <c r="F482" s="366" t="s">
        <v>219</v>
      </c>
      <c r="G482" s="366" t="s">
        <v>219</v>
      </c>
      <c r="H482" s="151"/>
      <c r="I482" s="366" t="s">
        <v>219</v>
      </c>
      <c r="J482" s="366" t="s">
        <v>219</v>
      </c>
      <c r="K482" s="347"/>
    </row>
    <row r="483" spans="1:11" ht="22.5">
      <c r="A483" s="125" t="s">
        <v>222</v>
      </c>
      <c r="B483" s="317"/>
      <c r="C483" s="366" t="s">
        <v>223</v>
      </c>
      <c r="D483" s="366" t="s">
        <v>223</v>
      </c>
      <c r="E483" s="151"/>
      <c r="F483" s="366" t="s">
        <v>223</v>
      </c>
      <c r="G483" s="366" t="s">
        <v>223</v>
      </c>
      <c r="H483" s="151"/>
      <c r="I483" s="366" t="s">
        <v>223</v>
      </c>
      <c r="J483" s="366" t="s">
        <v>223</v>
      </c>
      <c r="K483" s="347"/>
    </row>
    <row r="484" spans="1:11" ht="11.25">
      <c r="A484" s="358" t="s">
        <v>224</v>
      </c>
      <c r="B484" s="317"/>
      <c r="C484" s="366" t="s">
        <v>225</v>
      </c>
      <c r="D484" s="366" t="s">
        <v>225</v>
      </c>
      <c r="E484" s="151"/>
      <c r="F484" s="366" t="s">
        <v>225</v>
      </c>
      <c r="G484" s="366" t="s">
        <v>225</v>
      </c>
      <c r="H484" s="151"/>
      <c r="I484" s="366" t="s">
        <v>225</v>
      </c>
      <c r="J484" s="366" t="s">
        <v>225</v>
      </c>
      <c r="K484" s="347"/>
    </row>
    <row r="485" spans="1:11" ht="36" customHeight="1">
      <c r="A485" s="125" t="s">
        <v>537</v>
      </c>
      <c r="B485" s="317"/>
      <c r="C485" s="366" t="s">
        <v>215</v>
      </c>
      <c r="D485" s="366" t="s">
        <v>215</v>
      </c>
      <c r="E485" s="151"/>
      <c r="F485" s="366" t="s">
        <v>215</v>
      </c>
      <c r="G485" s="366" t="s">
        <v>215</v>
      </c>
      <c r="H485" s="151"/>
      <c r="I485" s="366" t="s">
        <v>215</v>
      </c>
      <c r="J485" s="366" t="s">
        <v>215</v>
      </c>
      <c r="K485" s="347"/>
    </row>
    <row r="486" spans="1:11" ht="11.25">
      <c r="A486" s="294" t="s">
        <v>667</v>
      </c>
      <c r="B486" s="317"/>
      <c r="C486" s="365"/>
      <c r="D486" s="365"/>
      <c r="E486" s="151"/>
      <c r="F486" s="365"/>
      <c r="G486" s="365"/>
      <c r="H486" s="151"/>
      <c r="I486" s="365"/>
      <c r="J486" s="365"/>
      <c r="K486" s="347"/>
    </row>
    <row r="487" spans="1:11" ht="11.25">
      <c r="A487" s="359" t="s">
        <v>578</v>
      </c>
      <c r="B487" s="317"/>
      <c r="C487" s="26">
        <v>5</v>
      </c>
      <c r="D487" s="26">
        <v>5</v>
      </c>
      <c r="E487" s="151"/>
      <c r="F487" s="26">
        <v>5</v>
      </c>
      <c r="G487" s="26">
        <v>5</v>
      </c>
      <c r="H487" s="151"/>
      <c r="I487" s="26">
        <v>5</v>
      </c>
      <c r="J487" s="26">
        <v>5</v>
      </c>
      <c r="K487" s="347"/>
    </row>
    <row r="488" spans="1:11" ht="11.25">
      <c r="A488" s="141" t="s">
        <v>538</v>
      </c>
      <c r="B488" s="317"/>
      <c r="C488" s="26">
        <v>10</v>
      </c>
      <c r="D488" s="26">
        <v>10</v>
      </c>
      <c r="E488" s="151"/>
      <c r="F488" s="26">
        <v>10</v>
      </c>
      <c r="G488" s="26">
        <v>10</v>
      </c>
      <c r="H488" s="151"/>
      <c r="I488" s="26">
        <v>10</v>
      </c>
      <c r="J488" s="26">
        <v>10</v>
      </c>
      <c r="K488" s="347"/>
    </row>
    <row r="489" spans="1:11" ht="11.25">
      <c r="A489" s="141" t="s">
        <v>539</v>
      </c>
      <c r="B489" s="317"/>
      <c r="C489" s="26">
        <v>10</v>
      </c>
      <c r="D489" s="26">
        <v>10</v>
      </c>
      <c r="E489" s="151"/>
      <c r="F489" s="26">
        <v>10</v>
      </c>
      <c r="G489" s="26">
        <v>10</v>
      </c>
      <c r="H489" s="151"/>
      <c r="I489" s="26">
        <v>10</v>
      </c>
      <c r="J489" s="26">
        <v>10</v>
      </c>
      <c r="K489" s="347"/>
    </row>
    <row r="490" spans="1:11" ht="21.75">
      <c r="A490" s="329" t="s">
        <v>540</v>
      </c>
      <c r="B490" s="349"/>
      <c r="C490" s="362">
        <v>26.17</v>
      </c>
      <c r="D490" s="362">
        <v>26.17</v>
      </c>
      <c r="E490" s="160"/>
      <c r="F490" s="160">
        <v>27.7</v>
      </c>
      <c r="G490" s="160">
        <v>27.7</v>
      </c>
      <c r="H490" s="160"/>
      <c r="I490" s="211">
        <v>28</v>
      </c>
      <c r="J490" s="211">
        <v>28</v>
      </c>
      <c r="K490" s="363"/>
    </row>
    <row r="491" spans="1:11" ht="11.25">
      <c r="A491" s="125" t="s">
        <v>646</v>
      </c>
      <c r="B491" s="317"/>
      <c r="C491" s="365"/>
      <c r="D491" s="365"/>
      <c r="E491" s="151"/>
      <c r="F491" s="151"/>
      <c r="G491" s="151"/>
      <c r="H491" s="151"/>
      <c r="I491" s="346"/>
      <c r="J491" s="346"/>
      <c r="K491" s="347"/>
    </row>
    <row r="492" spans="1:11" ht="11.25">
      <c r="A492" s="290" t="s">
        <v>576</v>
      </c>
      <c r="B492" s="317"/>
      <c r="C492" s="365"/>
      <c r="D492" s="365"/>
      <c r="E492" s="151"/>
      <c r="F492" s="151"/>
      <c r="G492" s="151"/>
      <c r="H492" s="151"/>
      <c r="I492" s="346"/>
      <c r="J492" s="346"/>
      <c r="K492" s="347"/>
    </row>
    <row r="493" spans="1:11" ht="11.25">
      <c r="A493" s="125" t="s">
        <v>307</v>
      </c>
      <c r="B493" s="317"/>
      <c r="C493" s="31">
        <v>6</v>
      </c>
      <c r="D493" s="31">
        <v>6</v>
      </c>
      <c r="E493" s="151"/>
      <c r="F493" s="31">
        <v>6</v>
      </c>
      <c r="G493" s="31">
        <v>6</v>
      </c>
      <c r="H493" s="151"/>
      <c r="I493" s="31">
        <v>6</v>
      </c>
      <c r="J493" s="31">
        <v>6</v>
      </c>
      <c r="K493" s="347"/>
    </row>
    <row r="494" spans="1:11" ht="11.25">
      <c r="A494" s="292" t="s">
        <v>649</v>
      </c>
      <c r="B494" s="317"/>
      <c r="C494" s="31"/>
      <c r="D494" s="31"/>
      <c r="E494" s="151"/>
      <c r="F494" s="31"/>
      <c r="G494" s="31"/>
      <c r="H494" s="151"/>
      <c r="I494" s="31"/>
      <c r="J494" s="31"/>
      <c r="K494" s="347"/>
    </row>
    <row r="495" spans="1:11" ht="11.25">
      <c r="A495" s="125" t="s">
        <v>541</v>
      </c>
      <c r="B495" s="317"/>
      <c r="C495" s="31">
        <v>2</v>
      </c>
      <c r="D495" s="31">
        <v>2</v>
      </c>
      <c r="E495" s="151"/>
      <c r="F495" s="31">
        <v>2</v>
      </c>
      <c r="G495" s="31">
        <v>2</v>
      </c>
      <c r="H495" s="151"/>
      <c r="I495" s="31">
        <v>2</v>
      </c>
      <c r="J495" s="31">
        <v>2</v>
      </c>
      <c r="K495" s="347"/>
    </row>
    <row r="496" spans="1:11" ht="22.5">
      <c r="A496" s="125" t="s">
        <v>542</v>
      </c>
      <c r="B496" s="317"/>
      <c r="C496" s="31">
        <v>2</v>
      </c>
      <c r="D496" s="31">
        <v>2</v>
      </c>
      <c r="E496" s="151"/>
      <c r="F496" s="31">
        <v>2</v>
      </c>
      <c r="G496" s="31">
        <v>2</v>
      </c>
      <c r="H496" s="151"/>
      <c r="I496" s="31">
        <v>2</v>
      </c>
      <c r="J496" s="31">
        <v>2</v>
      </c>
      <c r="K496" s="347"/>
    </row>
    <row r="497" spans="1:11" ht="11.25">
      <c r="A497" s="294" t="s">
        <v>308</v>
      </c>
      <c r="B497" s="317"/>
      <c r="C497" s="36"/>
      <c r="D497" s="36"/>
      <c r="E497" s="151"/>
      <c r="F497" s="151"/>
      <c r="G497" s="151"/>
      <c r="H497" s="151"/>
      <c r="I497" s="346"/>
      <c r="J497" s="346"/>
      <c r="K497" s="347"/>
    </row>
    <row r="498" spans="1:11" ht="11.25">
      <c r="A498" s="358" t="s">
        <v>543</v>
      </c>
      <c r="B498" s="317"/>
      <c r="C498" s="36">
        <v>23670</v>
      </c>
      <c r="D498" s="36">
        <v>23670</v>
      </c>
      <c r="E498" s="151"/>
      <c r="F498" s="39">
        <v>25000</v>
      </c>
      <c r="G498" s="39">
        <v>25000</v>
      </c>
      <c r="H498" s="39"/>
      <c r="I498" s="364">
        <v>25300</v>
      </c>
      <c r="J498" s="364">
        <v>25300</v>
      </c>
      <c r="K498" s="347"/>
    </row>
    <row r="499" spans="1:11" ht="11.25">
      <c r="A499" s="358" t="s">
        <v>545</v>
      </c>
      <c r="B499" s="317"/>
      <c r="C499" s="36">
        <v>2500</v>
      </c>
      <c r="D499" s="36">
        <v>2500</v>
      </c>
      <c r="E499" s="151"/>
      <c r="F499" s="39">
        <v>2700</v>
      </c>
      <c r="G499" s="39">
        <v>2700</v>
      </c>
      <c r="H499" s="39"/>
      <c r="I499" s="364">
        <v>2700</v>
      </c>
      <c r="J499" s="364">
        <v>2700</v>
      </c>
      <c r="K499" s="347"/>
    </row>
    <row r="500" spans="1:11" ht="11.25">
      <c r="A500" s="294" t="s">
        <v>667</v>
      </c>
      <c r="B500" s="317"/>
      <c r="C500" s="365"/>
      <c r="D500" s="365"/>
      <c r="E500" s="151"/>
      <c r="F500" s="151"/>
      <c r="G500" s="151"/>
      <c r="H500" s="151"/>
      <c r="I500" s="346"/>
      <c r="J500" s="346"/>
      <c r="K500" s="347"/>
    </row>
    <row r="501" spans="1:11" ht="22.5">
      <c r="A501" s="125" t="s">
        <v>544</v>
      </c>
      <c r="B501" s="317"/>
      <c r="C501" s="26">
        <v>20</v>
      </c>
      <c r="D501" s="26">
        <v>20</v>
      </c>
      <c r="E501" s="151"/>
      <c r="F501" s="26">
        <v>20</v>
      </c>
      <c r="G501" s="26">
        <v>20</v>
      </c>
      <c r="H501" s="151"/>
      <c r="I501" s="26">
        <v>20</v>
      </c>
      <c r="J501" s="26">
        <v>20</v>
      </c>
      <c r="K501" s="347"/>
    </row>
    <row r="502" spans="1:11" ht="21.75">
      <c r="A502" s="329" t="s">
        <v>546</v>
      </c>
      <c r="B502" s="322"/>
      <c r="C502" s="198">
        <v>17.5</v>
      </c>
      <c r="D502" s="198">
        <v>17.5</v>
      </c>
      <c r="E502" s="160"/>
      <c r="F502" s="160">
        <v>18.5</v>
      </c>
      <c r="G502" s="160">
        <v>18.5</v>
      </c>
      <c r="H502" s="160"/>
      <c r="I502" s="160">
        <v>18.7</v>
      </c>
      <c r="J502" s="160">
        <v>18.7</v>
      </c>
      <c r="K502" s="363"/>
    </row>
    <row r="503" spans="1:11" ht="11.25">
      <c r="A503" s="125" t="s">
        <v>646</v>
      </c>
      <c r="B503" s="317"/>
      <c r="C503" s="60"/>
      <c r="D503" s="365"/>
      <c r="E503" s="151"/>
      <c r="F503" s="151"/>
      <c r="G503" s="151"/>
      <c r="H503" s="151"/>
      <c r="I503" s="151"/>
      <c r="J503" s="346"/>
      <c r="K503" s="347"/>
    </row>
    <row r="504" spans="1:11" ht="11.25">
      <c r="A504" s="292" t="s">
        <v>649</v>
      </c>
      <c r="B504" s="317"/>
      <c r="C504" s="60"/>
      <c r="D504" s="365"/>
      <c r="E504" s="151"/>
      <c r="F504" s="151"/>
      <c r="G504" s="151"/>
      <c r="H504" s="151"/>
      <c r="I504" s="151"/>
      <c r="J504" s="346"/>
      <c r="K504" s="347"/>
    </row>
    <row r="505" spans="1:11" ht="11.25">
      <c r="A505" s="125" t="s">
        <v>547</v>
      </c>
      <c r="B505" s="317"/>
      <c r="C505" s="60"/>
      <c r="D505" s="365"/>
      <c r="E505" s="151"/>
      <c r="F505" s="151"/>
      <c r="G505" s="151"/>
      <c r="H505" s="151"/>
      <c r="I505" s="151"/>
      <c r="J505" s="346"/>
      <c r="K505" s="347"/>
    </row>
    <row r="506" spans="1:11" ht="11.25">
      <c r="A506" s="125" t="s">
        <v>548</v>
      </c>
      <c r="B506" s="317"/>
      <c r="C506" s="60"/>
      <c r="D506" s="365"/>
      <c r="E506" s="151"/>
      <c r="F506" s="151"/>
      <c r="G506" s="151"/>
      <c r="H506" s="151"/>
      <c r="I506" s="151"/>
      <c r="J506" s="346"/>
      <c r="K506" s="347"/>
    </row>
    <row r="507" spans="1:11" ht="11.25">
      <c r="A507" s="125" t="s">
        <v>549</v>
      </c>
      <c r="B507" s="317"/>
      <c r="C507" s="60"/>
      <c r="D507" s="365"/>
      <c r="E507" s="151"/>
      <c r="F507" s="151"/>
      <c r="G507" s="151"/>
      <c r="H507" s="151"/>
      <c r="I507" s="151"/>
      <c r="J507" s="346"/>
      <c r="K507" s="347"/>
    </row>
    <row r="508" spans="1:11" ht="11.25">
      <c r="A508" s="294" t="s">
        <v>667</v>
      </c>
      <c r="B508" s="317"/>
      <c r="C508" s="60"/>
      <c r="D508" s="365"/>
      <c r="E508" s="151"/>
      <c r="F508" s="151"/>
      <c r="G508" s="151"/>
      <c r="H508" s="151"/>
      <c r="I508" s="151"/>
      <c r="J508" s="346"/>
      <c r="K508" s="347"/>
    </row>
    <row r="509" spans="1:11" ht="22.5">
      <c r="A509" s="361" t="s">
        <v>550</v>
      </c>
      <c r="B509" s="317"/>
      <c r="C509" s="60"/>
      <c r="D509" s="36"/>
      <c r="E509" s="151"/>
      <c r="F509" s="151"/>
      <c r="G509" s="151"/>
      <c r="H509" s="151"/>
      <c r="I509" s="151"/>
      <c r="J509" s="346"/>
      <c r="K509" s="347"/>
    </row>
    <row r="510" spans="1:11" ht="52.5">
      <c r="A510" s="342" t="s">
        <v>560</v>
      </c>
      <c r="B510" s="322"/>
      <c r="C510" s="362">
        <v>95.337</v>
      </c>
      <c r="D510" s="362">
        <v>95.337</v>
      </c>
      <c r="E510" s="160"/>
      <c r="F510" s="160">
        <v>101.6</v>
      </c>
      <c r="G510" s="160">
        <v>101.6</v>
      </c>
      <c r="H510" s="160"/>
      <c r="I510" s="160">
        <v>102.6</v>
      </c>
      <c r="J510" s="160">
        <v>102.6</v>
      </c>
      <c r="K510" s="363"/>
    </row>
    <row r="511" spans="1:11" ht="11.25">
      <c r="A511" s="125" t="s">
        <v>646</v>
      </c>
      <c r="B511" s="317"/>
      <c r="C511" s="30"/>
      <c r="D511" s="30"/>
      <c r="E511" s="151"/>
      <c r="F511" s="151"/>
      <c r="G511" s="151"/>
      <c r="H511" s="151"/>
      <c r="I511" s="151"/>
      <c r="J511" s="346"/>
      <c r="K511" s="347"/>
    </row>
    <row r="512" spans="1:11" ht="11.25">
      <c r="A512" s="214" t="s">
        <v>551</v>
      </c>
      <c r="B512" s="317"/>
      <c r="C512" s="30"/>
      <c r="D512" s="30"/>
      <c r="E512" s="151"/>
      <c r="F512" s="151"/>
      <c r="G512" s="151"/>
      <c r="H512" s="151"/>
      <c r="I512" s="151"/>
      <c r="J512" s="346"/>
      <c r="K512" s="347"/>
    </row>
    <row r="513" spans="1:11" ht="11.25">
      <c r="A513" s="137" t="s">
        <v>307</v>
      </c>
      <c r="B513" s="317"/>
      <c r="C513" s="26">
        <v>1</v>
      </c>
      <c r="D513" s="26">
        <v>1</v>
      </c>
      <c r="E513" s="151"/>
      <c r="F513" s="26">
        <v>1</v>
      </c>
      <c r="G513" s="26">
        <v>1</v>
      </c>
      <c r="H513" s="151"/>
      <c r="I513" s="26">
        <v>1</v>
      </c>
      <c r="J513" s="26">
        <v>1</v>
      </c>
      <c r="K513" s="347"/>
    </row>
    <row r="514" spans="1:11" ht="11.25">
      <c r="A514" s="292" t="s">
        <v>649</v>
      </c>
      <c r="B514" s="317"/>
      <c r="C514" s="26"/>
      <c r="D514" s="26"/>
      <c r="E514" s="151"/>
      <c r="F514" s="26"/>
      <c r="G514" s="26"/>
      <c r="H514" s="151"/>
      <c r="I514" s="26"/>
      <c r="J514" s="26"/>
      <c r="K514" s="347"/>
    </row>
    <row r="515" spans="1:11" ht="22.5">
      <c r="A515" s="135" t="s">
        <v>552</v>
      </c>
      <c r="B515" s="317"/>
      <c r="C515" s="26">
        <v>500</v>
      </c>
      <c r="D515" s="26">
        <v>500</v>
      </c>
      <c r="E515" s="151"/>
      <c r="F515" s="26">
        <v>500</v>
      </c>
      <c r="G515" s="26">
        <v>500</v>
      </c>
      <c r="H515" s="151"/>
      <c r="I515" s="26">
        <v>500</v>
      </c>
      <c r="J515" s="26">
        <v>500</v>
      </c>
      <c r="K515" s="347"/>
    </row>
    <row r="516" spans="1:11" ht="11.25">
      <c r="A516" s="135" t="s">
        <v>553</v>
      </c>
      <c r="B516" s="317"/>
      <c r="C516" s="26">
        <v>500</v>
      </c>
      <c r="D516" s="26">
        <v>500</v>
      </c>
      <c r="E516" s="151"/>
      <c r="F516" s="26">
        <v>500</v>
      </c>
      <c r="G516" s="26">
        <v>500</v>
      </c>
      <c r="H516" s="151"/>
      <c r="I516" s="26">
        <v>500</v>
      </c>
      <c r="J516" s="26">
        <v>500</v>
      </c>
      <c r="K516" s="347"/>
    </row>
    <row r="517" spans="1:11" ht="11.25">
      <c r="A517" s="135" t="s">
        <v>554</v>
      </c>
      <c r="B517" s="317"/>
      <c r="C517" s="26">
        <v>2</v>
      </c>
      <c r="D517" s="26">
        <v>2</v>
      </c>
      <c r="E517" s="151"/>
      <c r="F517" s="26">
        <v>2</v>
      </c>
      <c r="G517" s="26">
        <v>2</v>
      </c>
      <c r="H517" s="151"/>
      <c r="I517" s="26">
        <v>2</v>
      </c>
      <c r="J517" s="26">
        <v>2</v>
      </c>
      <c r="K517" s="347"/>
    </row>
    <row r="518" spans="1:11" ht="11.25">
      <c r="A518" s="135" t="s">
        <v>555</v>
      </c>
      <c r="B518" s="317"/>
      <c r="C518" s="26">
        <v>500</v>
      </c>
      <c r="D518" s="26">
        <v>500</v>
      </c>
      <c r="E518" s="151"/>
      <c r="F518" s="26">
        <v>500</v>
      </c>
      <c r="G518" s="26">
        <v>500</v>
      </c>
      <c r="H518" s="151"/>
      <c r="I518" s="26">
        <v>500</v>
      </c>
      <c r="J518" s="26">
        <v>500</v>
      </c>
      <c r="K518" s="347"/>
    </row>
    <row r="519" spans="1:11" ht="11.25">
      <c r="A519" s="135" t="s">
        <v>556</v>
      </c>
      <c r="B519" s="317"/>
      <c r="C519" s="26">
        <v>240</v>
      </c>
      <c r="D519" s="26">
        <v>240</v>
      </c>
      <c r="E519" s="151"/>
      <c r="F519" s="26">
        <v>240</v>
      </c>
      <c r="G519" s="26">
        <v>240</v>
      </c>
      <c r="H519" s="151"/>
      <c r="I519" s="26">
        <v>240</v>
      </c>
      <c r="J519" s="26">
        <v>240</v>
      </c>
      <c r="K519" s="347"/>
    </row>
    <row r="520" spans="1:11" ht="11.25">
      <c r="A520" s="294" t="s">
        <v>308</v>
      </c>
      <c r="B520" s="317"/>
      <c r="C520" s="30"/>
      <c r="D520" s="30"/>
      <c r="E520" s="151"/>
      <c r="F520" s="30"/>
      <c r="G520" s="30"/>
      <c r="H520" s="151"/>
      <c r="I520" s="30"/>
      <c r="J520" s="30"/>
      <c r="K520" s="347"/>
    </row>
    <row r="521" spans="1:11" ht="11.25">
      <c r="A521" s="141" t="s">
        <v>557</v>
      </c>
      <c r="B521" s="317"/>
      <c r="C521" s="30">
        <v>511167</v>
      </c>
      <c r="D521" s="30">
        <v>511167</v>
      </c>
      <c r="E521" s="151"/>
      <c r="F521" s="30">
        <v>511167</v>
      </c>
      <c r="G521" s="30">
        <v>511167</v>
      </c>
      <c r="H521" s="151"/>
      <c r="I521" s="30">
        <v>511167</v>
      </c>
      <c r="J521" s="30">
        <v>511167</v>
      </c>
      <c r="K521" s="347"/>
    </row>
    <row r="522" spans="1:11" ht="11.25">
      <c r="A522" s="294" t="s">
        <v>667</v>
      </c>
      <c r="B522" s="317"/>
      <c r="C522" s="30"/>
      <c r="D522" s="30"/>
      <c r="E522" s="151"/>
      <c r="F522" s="30"/>
      <c r="G522" s="30"/>
      <c r="H522" s="151"/>
      <c r="I522" s="30"/>
      <c r="J522" s="30"/>
      <c r="K522" s="347"/>
    </row>
    <row r="523" spans="1:11" ht="22.5">
      <c r="A523" s="141" t="s">
        <v>558</v>
      </c>
      <c r="B523" s="317"/>
      <c r="C523" s="28">
        <v>100</v>
      </c>
      <c r="D523" s="28">
        <v>100</v>
      </c>
      <c r="E523" s="151"/>
      <c r="F523" s="28">
        <v>100</v>
      </c>
      <c r="G523" s="28">
        <v>100</v>
      </c>
      <c r="H523" s="151"/>
      <c r="I523" s="28">
        <v>100</v>
      </c>
      <c r="J523" s="28">
        <v>100</v>
      </c>
      <c r="K523" s="347"/>
    </row>
    <row r="524" spans="1:11" ht="22.5">
      <c r="A524" s="141" t="s">
        <v>559</v>
      </c>
      <c r="B524" s="317"/>
      <c r="C524" s="28">
        <v>100</v>
      </c>
      <c r="D524" s="28">
        <v>100</v>
      </c>
      <c r="E524" s="151"/>
      <c r="F524" s="28">
        <v>100</v>
      </c>
      <c r="G524" s="28">
        <v>100</v>
      </c>
      <c r="H524" s="151"/>
      <c r="I524" s="28">
        <v>100</v>
      </c>
      <c r="J524" s="28">
        <v>100</v>
      </c>
      <c r="K524" s="347"/>
    </row>
    <row r="525" spans="1:11" ht="31.5">
      <c r="A525" s="285" t="s">
        <v>584</v>
      </c>
      <c r="B525" s="367"/>
      <c r="C525" s="183">
        <f>D525+E525</f>
        <v>162.8</v>
      </c>
      <c r="D525" s="263">
        <v>162.8</v>
      </c>
      <c r="E525" s="298"/>
      <c r="F525" s="298"/>
      <c r="G525" s="298"/>
      <c r="H525" s="298"/>
      <c r="I525" s="298"/>
      <c r="J525" s="299"/>
      <c r="K525" s="277"/>
    </row>
    <row r="526" spans="1:11" ht="67.5">
      <c r="A526" s="125" t="s">
        <v>581</v>
      </c>
      <c r="B526" s="144"/>
      <c r="C526" s="160"/>
      <c r="D526" s="160"/>
      <c r="E526" s="154"/>
      <c r="F526" s="154"/>
      <c r="G526" s="154"/>
      <c r="H526" s="154"/>
      <c r="I526" s="154"/>
      <c r="J526" s="202"/>
      <c r="K526" s="161"/>
    </row>
    <row r="527" spans="1:11" ht="31.5">
      <c r="A527" s="330" t="s">
        <v>417</v>
      </c>
      <c r="B527" s="273"/>
      <c r="C527" s="191">
        <v>80</v>
      </c>
      <c r="D527" s="191">
        <v>80</v>
      </c>
      <c r="E527" s="114"/>
      <c r="F527" s="114"/>
      <c r="G527" s="114"/>
      <c r="H527" s="114"/>
      <c r="I527" s="114"/>
      <c r="J527" s="114"/>
      <c r="K527" s="114"/>
    </row>
    <row r="528" spans="1:11" ht="11.25">
      <c r="A528" s="185" t="s">
        <v>646</v>
      </c>
      <c r="B528" s="60"/>
      <c r="C528" s="371"/>
      <c r="D528" s="371"/>
      <c r="E528" s="60"/>
      <c r="F528" s="331"/>
      <c r="G528" s="331"/>
      <c r="H528" s="331"/>
      <c r="I528" s="331"/>
      <c r="J528" s="331"/>
      <c r="K528" s="9"/>
    </row>
    <row r="529" spans="1:11" ht="11.25">
      <c r="A529" s="260" t="s">
        <v>576</v>
      </c>
      <c r="B529" s="60"/>
      <c r="C529" s="371"/>
      <c r="D529" s="371"/>
      <c r="E529" s="60"/>
      <c r="F529" s="331"/>
      <c r="G529" s="331"/>
      <c r="H529" s="331"/>
      <c r="I529" s="331"/>
      <c r="J529" s="331"/>
      <c r="K529" s="9"/>
    </row>
    <row r="530" spans="1:11" ht="11.25">
      <c r="A530" s="185" t="s">
        <v>418</v>
      </c>
      <c r="B530" s="60"/>
      <c r="C530" s="45">
        <v>2</v>
      </c>
      <c r="D530" s="45">
        <v>2</v>
      </c>
      <c r="E530" s="60"/>
      <c r="F530" s="331"/>
      <c r="G530" s="331"/>
      <c r="H530" s="331"/>
      <c r="I530" s="331"/>
      <c r="J530" s="331"/>
      <c r="K530" s="9"/>
    </row>
    <row r="531" spans="1:11" ht="11.25">
      <c r="A531" s="260" t="s">
        <v>649</v>
      </c>
      <c r="B531" s="372"/>
      <c r="C531" s="45">
        <v>2</v>
      </c>
      <c r="D531" s="45">
        <v>2</v>
      </c>
      <c r="E531" s="60"/>
      <c r="F531" s="331"/>
      <c r="G531" s="331"/>
      <c r="H531" s="331"/>
      <c r="I531" s="331"/>
      <c r="J531" s="331"/>
      <c r="K531" s="9"/>
    </row>
    <row r="532" spans="1:11" ht="11.25">
      <c r="A532" s="185" t="s">
        <v>419</v>
      </c>
      <c r="B532" s="373"/>
      <c r="C532" s="37">
        <v>10000</v>
      </c>
      <c r="D532" s="37">
        <v>10000</v>
      </c>
      <c r="E532" s="60"/>
      <c r="F532" s="331"/>
      <c r="G532" s="331"/>
      <c r="H532" s="331"/>
      <c r="I532" s="331"/>
      <c r="J532" s="331"/>
      <c r="K532" s="9"/>
    </row>
    <row r="533" spans="1:11" ht="11.25">
      <c r="A533" s="185" t="s">
        <v>420</v>
      </c>
      <c r="B533" s="373"/>
      <c r="C533" s="37">
        <v>500</v>
      </c>
      <c r="D533" s="37">
        <v>500</v>
      </c>
      <c r="E533" s="60"/>
      <c r="F533" s="331"/>
      <c r="G533" s="331"/>
      <c r="H533" s="331"/>
      <c r="I533" s="331"/>
      <c r="J533" s="331"/>
      <c r="K533" s="9"/>
    </row>
    <row r="534" spans="1:11" ht="22.5">
      <c r="A534" s="185" t="s">
        <v>421</v>
      </c>
      <c r="B534" s="373"/>
      <c r="C534" s="37">
        <v>35</v>
      </c>
      <c r="D534" s="37">
        <v>35</v>
      </c>
      <c r="E534" s="60"/>
      <c r="F534" s="331"/>
      <c r="G534" s="331"/>
      <c r="H534" s="331"/>
      <c r="I534" s="331"/>
      <c r="J534" s="331"/>
      <c r="K534" s="9"/>
    </row>
    <row r="535" spans="1:11" ht="22.5">
      <c r="A535" s="185" t="s">
        <v>422</v>
      </c>
      <c r="B535" s="373"/>
      <c r="C535" s="37">
        <v>80</v>
      </c>
      <c r="D535" s="37">
        <v>80</v>
      </c>
      <c r="E535" s="60"/>
      <c r="F535" s="331"/>
      <c r="G535" s="331"/>
      <c r="H535" s="331"/>
      <c r="I535" s="331"/>
      <c r="J535" s="331"/>
      <c r="K535" s="9"/>
    </row>
    <row r="536" spans="1:11" ht="22.5">
      <c r="A536" s="185" t="s">
        <v>423</v>
      </c>
      <c r="B536" s="373"/>
      <c r="C536" s="37">
        <v>24</v>
      </c>
      <c r="D536" s="37">
        <v>24</v>
      </c>
      <c r="E536" s="60"/>
      <c r="F536" s="331"/>
      <c r="G536" s="331"/>
      <c r="H536" s="331"/>
      <c r="I536" s="331"/>
      <c r="J536" s="331"/>
      <c r="K536" s="9"/>
    </row>
    <row r="537" spans="1:11" ht="11.25">
      <c r="A537" s="185" t="s">
        <v>424</v>
      </c>
      <c r="B537" s="373"/>
      <c r="C537" s="37">
        <v>24</v>
      </c>
      <c r="D537" s="37">
        <v>24</v>
      </c>
      <c r="E537" s="60"/>
      <c r="F537" s="331"/>
      <c r="G537" s="331"/>
      <c r="H537" s="331"/>
      <c r="I537" s="331"/>
      <c r="J537" s="331"/>
      <c r="K537" s="9"/>
    </row>
    <row r="538" spans="1:11" ht="11.25">
      <c r="A538" s="335" t="s">
        <v>308</v>
      </c>
      <c r="B538" s="373"/>
      <c r="C538" s="60"/>
      <c r="D538" s="60"/>
      <c r="E538" s="60"/>
      <c r="F538" s="331"/>
      <c r="G538" s="331"/>
      <c r="H538" s="331"/>
      <c r="I538" s="331"/>
      <c r="J538" s="331"/>
      <c r="K538" s="9"/>
    </row>
    <row r="539" spans="1:11" ht="11.25">
      <c r="A539" s="185" t="s">
        <v>425</v>
      </c>
      <c r="B539" s="374"/>
      <c r="C539" s="45">
        <v>1800</v>
      </c>
      <c r="D539" s="45">
        <v>1800</v>
      </c>
      <c r="E539" s="60"/>
      <c r="F539" s="331"/>
      <c r="G539" s="331"/>
      <c r="H539" s="331"/>
      <c r="I539" s="331"/>
      <c r="J539" s="331"/>
      <c r="K539" s="9"/>
    </row>
    <row r="540" spans="1:11" ht="22.5">
      <c r="A540" s="185" t="s">
        <v>426</v>
      </c>
      <c r="B540" s="374"/>
      <c r="C540" s="45">
        <v>2006</v>
      </c>
      <c r="D540" s="45">
        <v>2006</v>
      </c>
      <c r="E540" s="60"/>
      <c r="F540" s="331"/>
      <c r="G540" s="331"/>
      <c r="H540" s="331"/>
      <c r="I540" s="331"/>
      <c r="J540" s="331"/>
      <c r="K540" s="9"/>
    </row>
    <row r="541" spans="1:11" ht="22.5">
      <c r="A541" s="185" t="s">
        <v>427</v>
      </c>
      <c r="B541" s="374"/>
      <c r="C541" s="45">
        <v>860</v>
      </c>
      <c r="D541" s="45">
        <v>860</v>
      </c>
      <c r="E541" s="60"/>
      <c r="F541" s="331"/>
      <c r="G541" s="331"/>
      <c r="H541" s="331"/>
      <c r="I541" s="331"/>
      <c r="J541" s="331"/>
      <c r="K541" s="9"/>
    </row>
    <row r="542" spans="1:11" ht="22.5">
      <c r="A542" s="185" t="s">
        <v>428</v>
      </c>
      <c r="B542" s="374"/>
      <c r="C542" s="45">
        <v>1000</v>
      </c>
      <c r="D542" s="45">
        <v>1000</v>
      </c>
      <c r="E542" s="60"/>
      <c r="F542" s="331"/>
      <c r="G542" s="331"/>
      <c r="H542" s="331"/>
      <c r="I542" s="331"/>
      <c r="J542" s="331"/>
      <c r="K542" s="9"/>
    </row>
    <row r="543" spans="1:11" ht="11.25">
      <c r="A543" s="335" t="s">
        <v>667</v>
      </c>
      <c r="B543" s="60"/>
      <c r="C543" s="60"/>
      <c r="D543" s="60"/>
      <c r="E543" s="60"/>
      <c r="F543" s="331"/>
      <c r="G543" s="331"/>
      <c r="H543" s="331"/>
      <c r="I543" s="331"/>
      <c r="J543" s="331"/>
      <c r="K543" s="9"/>
    </row>
    <row r="544" spans="1:11" ht="22.5">
      <c r="A544" s="261" t="s">
        <v>429</v>
      </c>
      <c r="B544" s="373"/>
      <c r="C544" s="37">
        <v>80</v>
      </c>
      <c r="D544" s="37">
        <v>80</v>
      </c>
      <c r="E544" s="60"/>
      <c r="F544" s="331"/>
      <c r="G544" s="331"/>
      <c r="H544" s="331"/>
      <c r="I544" s="331"/>
      <c r="J544" s="331"/>
      <c r="K544" s="9"/>
    </row>
    <row r="545" spans="1:11" ht="22.5">
      <c r="A545" s="261" t="s">
        <v>430</v>
      </c>
      <c r="B545" s="373"/>
      <c r="C545" s="37">
        <v>6</v>
      </c>
      <c r="D545" s="37">
        <v>6</v>
      </c>
      <c r="E545" s="60"/>
      <c r="F545" s="331"/>
      <c r="G545" s="331"/>
      <c r="H545" s="331"/>
      <c r="I545" s="331"/>
      <c r="J545" s="331"/>
      <c r="K545" s="9"/>
    </row>
    <row r="546" spans="1:11" ht="11.25">
      <c r="A546" s="185" t="s">
        <v>431</v>
      </c>
      <c r="B546" s="373"/>
      <c r="C546" s="37">
        <v>100</v>
      </c>
      <c r="D546" s="37">
        <v>100</v>
      </c>
      <c r="E546" s="60"/>
      <c r="F546" s="331"/>
      <c r="G546" s="331"/>
      <c r="H546" s="331"/>
      <c r="I546" s="331"/>
      <c r="J546" s="331"/>
      <c r="K546" s="9"/>
    </row>
    <row r="547" spans="1:11" ht="11.25">
      <c r="A547" s="185" t="s">
        <v>432</v>
      </c>
      <c r="B547" s="373"/>
      <c r="C547" s="37">
        <v>30</v>
      </c>
      <c r="D547" s="37">
        <v>30</v>
      </c>
      <c r="E547" s="60"/>
      <c r="F547" s="331"/>
      <c r="G547" s="331"/>
      <c r="H547" s="331"/>
      <c r="I547" s="331"/>
      <c r="J547" s="331"/>
      <c r="K547" s="9"/>
    </row>
    <row r="548" spans="1:11" ht="21.75">
      <c r="A548" s="329" t="s">
        <v>433</v>
      </c>
      <c r="B548" s="375"/>
      <c r="C548" s="198">
        <v>28.8</v>
      </c>
      <c r="D548" s="198">
        <v>28.8</v>
      </c>
      <c r="E548" s="118"/>
      <c r="F548" s="118"/>
      <c r="G548" s="118"/>
      <c r="H548" s="118"/>
      <c r="I548" s="118"/>
      <c r="J548" s="118"/>
      <c r="K548" s="118"/>
    </row>
    <row r="549" spans="1:11" ht="11.25">
      <c r="A549" s="128" t="s">
        <v>646</v>
      </c>
      <c r="B549" s="60"/>
      <c r="C549" s="60"/>
      <c r="D549" s="60"/>
      <c r="E549" s="60"/>
      <c r="F549" s="331"/>
      <c r="G549" s="331"/>
      <c r="H549" s="331"/>
      <c r="I549" s="331"/>
      <c r="J549" s="331"/>
      <c r="K549" s="9"/>
    </row>
    <row r="550" spans="1:11" ht="11.25">
      <c r="A550" s="140" t="s">
        <v>434</v>
      </c>
      <c r="B550" s="60"/>
      <c r="C550" s="60"/>
      <c r="D550" s="60"/>
      <c r="E550" s="60"/>
      <c r="F550" s="331"/>
      <c r="G550" s="331"/>
      <c r="H550" s="331"/>
      <c r="I550" s="331"/>
      <c r="J550" s="331"/>
      <c r="K550" s="9"/>
    </row>
    <row r="551" spans="1:11" ht="11.25">
      <c r="A551" s="125" t="s">
        <v>307</v>
      </c>
      <c r="B551" s="373"/>
      <c r="C551" s="37">
        <v>1</v>
      </c>
      <c r="D551" s="37">
        <v>1</v>
      </c>
      <c r="E551" s="60"/>
      <c r="F551" s="331"/>
      <c r="G551" s="331"/>
      <c r="H551" s="331"/>
      <c r="I551" s="331"/>
      <c r="J551" s="331"/>
      <c r="K551" s="9"/>
    </row>
    <row r="552" spans="1:11" ht="11.25">
      <c r="A552" s="125" t="s">
        <v>435</v>
      </c>
      <c r="B552" s="373"/>
      <c r="C552" s="37">
        <v>2</v>
      </c>
      <c r="D552" s="37">
        <v>2</v>
      </c>
      <c r="E552" s="60"/>
      <c r="F552" s="331"/>
      <c r="G552" s="331"/>
      <c r="H552" s="331"/>
      <c r="I552" s="331"/>
      <c r="J552" s="331"/>
      <c r="K552" s="9"/>
    </row>
    <row r="553" spans="1:11" ht="11.25">
      <c r="A553" s="125" t="s">
        <v>436</v>
      </c>
      <c r="B553" s="373"/>
      <c r="C553" s="37">
        <v>1</v>
      </c>
      <c r="D553" s="37">
        <v>1</v>
      </c>
      <c r="E553" s="60"/>
      <c r="F553" s="331"/>
      <c r="G553" s="331"/>
      <c r="H553" s="331"/>
      <c r="I553" s="331"/>
      <c r="J553" s="331"/>
      <c r="K553" s="9"/>
    </row>
    <row r="554" spans="1:11" ht="11.25">
      <c r="A554" s="125" t="s">
        <v>437</v>
      </c>
      <c r="B554" s="373"/>
      <c r="C554" s="37">
        <v>1</v>
      </c>
      <c r="D554" s="37">
        <v>1</v>
      </c>
      <c r="E554" s="60"/>
      <c r="F554" s="331"/>
      <c r="G554" s="331"/>
      <c r="H554" s="331"/>
      <c r="I554" s="331"/>
      <c r="J554" s="331"/>
      <c r="K554" s="9"/>
    </row>
    <row r="555" spans="1:11" ht="11.25">
      <c r="A555" s="214" t="s">
        <v>647</v>
      </c>
      <c r="B555" s="60"/>
      <c r="C555" s="60"/>
      <c r="D555" s="60"/>
      <c r="E555" s="60"/>
      <c r="F555" s="331"/>
      <c r="G555" s="331"/>
      <c r="H555" s="331"/>
      <c r="I555" s="331"/>
      <c r="J555" s="331"/>
      <c r="K555" s="9"/>
    </row>
    <row r="556" spans="1:11" ht="22.5">
      <c r="A556" s="312" t="s">
        <v>438</v>
      </c>
      <c r="B556" s="60"/>
      <c r="C556" s="60"/>
      <c r="D556" s="60"/>
      <c r="E556" s="60"/>
      <c r="F556" s="331"/>
      <c r="G556" s="331"/>
      <c r="H556" s="331"/>
      <c r="I556" s="331"/>
      <c r="J556" s="331"/>
      <c r="K556" s="331"/>
    </row>
    <row r="557" spans="1:11" ht="11.25">
      <c r="A557" s="294" t="s">
        <v>308</v>
      </c>
      <c r="B557" s="60"/>
      <c r="C557" s="371"/>
      <c r="D557" s="371"/>
      <c r="E557" s="60"/>
      <c r="F557" s="331"/>
      <c r="G557" s="331"/>
      <c r="H557" s="331"/>
      <c r="I557" s="331"/>
      <c r="J557" s="331"/>
      <c r="K557" s="331"/>
    </row>
    <row r="558" spans="1:11" ht="22.5">
      <c r="A558" s="138" t="s">
        <v>439</v>
      </c>
      <c r="B558" s="373"/>
      <c r="C558" s="37">
        <v>8000</v>
      </c>
      <c r="D558" s="37">
        <v>8000</v>
      </c>
      <c r="E558" s="60"/>
      <c r="F558" s="331"/>
      <c r="G558" s="331"/>
      <c r="H558" s="331"/>
      <c r="I558" s="331"/>
      <c r="J558" s="331"/>
      <c r="K558" s="331"/>
    </row>
    <row r="559" spans="1:11" ht="22.5">
      <c r="A559" s="138" t="s">
        <v>440</v>
      </c>
      <c r="B559" s="373"/>
      <c r="C559" s="37">
        <v>20000</v>
      </c>
      <c r="D559" s="37">
        <v>20000</v>
      </c>
      <c r="E559" s="60"/>
      <c r="F559" s="331"/>
      <c r="G559" s="331"/>
      <c r="H559" s="331"/>
      <c r="I559" s="331"/>
      <c r="J559" s="331"/>
      <c r="K559" s="331"/>
    </row>
    <row r="560" spans="1:11" ht="11.25">
      <c r="A560" s="294" t="s">
        <v>667</v>
      </c>
      <c r="B560" s="373"/>
      <c r="C560" s="37"/>
      <c r="D560" s="37"/>
      <c r="E560" s="60"/>
      <c r="F560" s="331"/>
      <c r="G560" s="331"/>
      <c r="H560" s="331"/>
      <c r="I560" s="331"/>
      <c r="J560" s="331"/>
      <c r="K560" s="331"/>
    </row>
    <row r="561" spans="1:11" ht="22.5">
      <c r="A561" s="250" t="s">
        <v>441</v>
      </c>
      <c r="B561" s="373"/>
      <c r="C561" s="37">
        <v>100</v>
      </c>
      <c r="D561" s="37">
        <v>100</v>
      </c>
      <c r="E561" s="60"/>
      <c r="F561" s="331"/>
      <c r="G561" s="331"/>
      <c r="H561" s="331"/>
      <c r="I561" s="331"/>
      <c r="J561" s="331"/>
      <c r="K561" s="331"/>
    </row>
    <row r="562" spans="1:11" ht="11.25">
      <c r="A562" s="250" t="s">
        <v>442</v>
      </c>
      <c r="B562" s="373"/>
      <c r="C562" s="37">
        <v>100000</v>
      </c>
      <c r="D562" s="37">
        <v>100000</v>
      </c>
      <c r="E562" s="60"/>
      <c r="F562" s="331"/>
      <c r="G562" s="331"/>
      <c r="H562" s="331"/>
      <c r="I562" s="331"/>
      <c r="J562" s="331"/>
      <c r="K562" s="331"/>
    </row>
    <row r="563" spans="1:11" ht="24.75" customHeight="1">
      <c r="A563" s="329" t="s">
        <v>443</v>
      </c>
      <c r="B563" s="376"/>
      <c r="C563" s="191">
        <v>54</v>
      </c>
      <c r="D563" s="191">
        <v>54</v>
      </c>
      <c r="E563" s="118"/>
      <c r="F563" s="118"/>
      <c r="G563" s="118"/>
      <c r="H563" s="118"/>
      <c r="I563" s="118"/>
      <c r="J563" s="118"/>
      <c r="K563" s="118"/>
    </row>
    <row r="564" spans="1:11" ht="11.25">
      <c r="A564" s="128" t="s">
        <v>646</v>
      </c>
      <c r="B564" s="317"/>
      <c r="C564" s="60"/>
      <c r="D564" s="60"/>
      <c r="E564" s="317"/>
      <c r="F564" s="9"/>
      <c r="G564" s="9"/>
      <c r="H564" s="9"/>
      <c r="I564" s="9"/>
      <c r="J564" s="9"/>
      <c r="K564" s="9"/>
    </row>
    <row r="565" spans="1:11" ht="11.25">
      <c r="A565" s="140" t="s">
        <v>434</v>
      </c>
      <c r="B565" s="317"/>
      <c r="C565" s="60"/>
      <c r="D565" s="60"/>
      <c r="E565" s="317"/>
      <c r="F565" s="9"/>
      <c r="G565" s="9"/>
      <c r="H565" s="9"/>
      <c r="I565" s="9"/>
      <c r="J565" s="9"/>
      <c r="K565" s="9"/>
    </row>
    <row r="566" spans="1:11" ht="11.25">
      <c r="A566" s="125" t="s">
        <v>307</v>
      </c>
      <c r="B566" s="360"/>
      <c r="C566" s="26">
        <v>1</v>
      </c>
      <c r="D566" s="26">
        <v>1</v>
      </c>
      <c r="E566" s="317"/>
      <c r="F566" s="9"/>
      <c r="G566" s="9"/>
      <c r="H566" s="9"/>
      <c r="I566" s="9"/>
      <c r="J566" s="9"/>
      <c r="K566" s="9"/>
    </row>
    <row r="567" spans="1:11" ht="11.25">
      <c r="A567" s="125" t="s">
        <v>444</v>
      </c>
      <c r="B567" s="360"/>
      <c r="C567" s="26">
        <v>20</v>
      </c>
      <c r="D567" s="26">
        <v>20</v>
      </c>
      <c r="E567" s="317"/>
      <c r="F567" s="9"/>
      <c r="G567" s="9"/>
      <c r="H567" s="9"/>
      <c r="I567" s="9"/>
      <c r="J567" s="9"/>
      <c r="K567" s="9"/>
    </row>
    <row r="568" spans="1:11" ht="11.25">
      <c r="A568" s="214" t="s">
        <v>647</v>
      </c>
      <c r="B568" s="360"/>
      <c r="C568" s="26"/>
      <c r="D568" s="26"/>
      <c r="E568" s="317"/>
      <c r="F568" s="9"/>
      <c r="G568" s="9"/>
      <c r="H568" s="9"/>
      <c r="I568" s="9"/>
      <c r="J568" s="9"/>
      <c r="K568" s="9"/>
    </row>
    <row r="569" spans="1:11" ht="11.25" customHeight="1">
      <c r="A569" s="134" t="s">
        <v>445</v>
      </c>
      <c r="B569" s="360"/>
      <c r="C569" s="26">
        <v>6</v>
      </c>
      <c r="D569" s="26">
        <v>6</v>
      </c>
      <c r="E569" s="317"/>
      <c r="F569" s="9"/>
      <c r="G569" s="9"/>
      <c r="H569" s="9"/>
      <c r="I569" s="9"/>
      <c r="J569" s="9"/>
      <c r="K569" s="9"/>
    </row>
    <row r="570" spans="1:11" ht="19.5" customHeight="1">
      <c r="A570" s="377" t="s">
        <v>446</v>
      </c>
      <c r="B570" s="360"/>
      <c r="C570" s="26">
        <v>18</v>
      </c>
      <c r="D570" s="26">
        <v>18</v>
      </c>
      <c r="E570" s="317"/>
      <c r="F570" s="9"/>
      <c r="G570" s="9"/>
      <c r="H570" s="9"/>
      <c r="I570" s="9"/>
      <c r="J570" s="9"/>
      <c r="K570" s="9"/>
    </row>
    <row r="571" spans="1:11" ht="11.25">
      <c r="A571" s="138" t="s">
        <v>447</v>
      </c>
      <c r="B571" s="360"/>
      <c r="C571" s="26">
        <v>1200</v>
      </c>
      <c r="D571" s="26">
        <v>1200</v>
      </c>
      <c r="E571" s="317"/>
      <c r="F571" s="9"/>
      <c r="G571" s="9"/>
      <c r="H571" s="9"/>
      <c r="I571" s="9"/>
      <c r="J571" s="9"/>
      <c r="K571" s="9"/>
    </row>
    <row r="572" spans="1:11" ht="11.25">
      <c r="A572" s="138" t="s">
        <v>448</v>
      </c>
      <c r="B572" s="360"/>
      <c r="C572" s="26">
        <v>18</v>
      </c>
      <c r="D572" s="26">
        <v>18</v>
      </c>
      <c r="E572" s="317"/>
      <c r="F572" s="9"/>
      <c r="G572" s="9"/>
      <c r="H572" s="9"/>
      <c r="I572" s="9"/>
      <c r="J572" s="9"/>
      <c r="K572" s="9"/>
    </row>
    <row r="573" spans="1:11" ht="22.5">
      <c r="A573" s="138" t="s">
        <v>449</v>
      </c>
      <c r="B573" s="360"/>
      <c r="C573" s="26">
        <v>20</v>
      </c>
      <c r="D573" s="26">
        <v>20</v>
      </c>
      <c r="E573" s="317"/>
      <c r="F573" s="9"/>
      <c r="G573" s="9"/>
      <c r="H573" s="9"/>
      <c r="I573" s="9"/>
      <c r="J573" s="9"/>
      <c r="K573" s="9"/>
    </row>
    <row r="574" spans="1:11" ht="11.25">
      <c r="A574" s="294" t="s">
        <v>308</v>
      </c>
      <c r="B574" s="317"/>
      <c r="C574" s="60"/>
      <c r="D574" s="60"/>
      <c r="E574" s="317"/>
      <c r="F574" s="9"/>
      <c r="G574" s="9"/>
      <c r="H574" s="9"/>
      <c r="I574" s="9"/>
      <c r="J574" s="9"/>
      <c r="K574" s="9"/>
    </row>
    <row r="575" spans="1:11" ht="33.75">
      <c r="A575" s="138" t="s">
        <v>450</v>
      </c>
      <c r="B575" s="360"/>
      <c r="C575" s="26">
        <v>4500</v>
      </c>
      <c r="D575" s="26">
        <v>4500</v>
      </c>
      <c r="E575" s="317"/>
      <c r="F575" s="9"/>
      <c r="G575" s="9"/>
      <c r="H575" s="9"/>
      <c r="I575" s="9"/>
      <c r="J575" s="9"/>
      <c r="K575" s="9"/>
    </row>
    <row r="576" spans="1:11" ht="11.25">
      <c r="A576" s="138" t="s">
        <v>451</v>
      </c>
      <c r="B576" s="360"/>
      <c r="C576" s="26">
        <v>525</v>
      </c>
      <c r="D576" s="26">
        <v>525</v>
      </c>
      <c r="E576" s="317"/>
      <c r="F576" s="9"/>
      <c r="G576" s="9"/>
      <c r="H576" s="9"/>
      <c r="I576" s="9"/>
      <c r="J576" s="9"/>
      <c r="K576" s="9"/>
    </row>
    <row r="577" spans="1:11" ht="11.25">
      <c r="A577" s="294" t="s">
        <v>667</v>
      </c>
      <c r="B577" s="373"/>
      <c r="C577" s="37"/>
      <c r="D577" s="37"/>
      <c r="E577" s="317"/>
      <c r="F577" s="9"/>
      <c r="G577" s="9"/>
      <c r="H577" s="9"/>
      <c r="I577" s="9"/>
      <c r="J577" s="9"/>
      <c r="K577" s="9"/>
    </row>
    <row r="578" spans="1:11" ht="22.5">
      <c r="A578" s="250" t="s">
        <v>452</v>
      </c>
      <c r="B578" s="373"/>
      <c r="C578" s="37">
        <v>100</v>
      </c>
      <c r="D578" s="37">
        <v>100</v>
      </c>
      <c r="E578" s="317"/>
      <c r="F578" s="9"/>
      <c r="G578" s="9"/>
      <c r="H578" s="9"/>
      <c r="I578" s="9"/>
      <c r="J578" s="9"/>
      <c r="K578" s="9"/>
    </row>
    <row r="579" spans="1:11" ht="22.5">
      <c r="A579" s="250" t="s">
        <v>453</v>
      </c>
      <c r="B579" s="373"/>
      <c r="C579" s="37">
        <v>100</v>
      </c>
      <c r="D579" s="37">
        <v>100</v>
      </c>
      <c r="E579" s="317"/>
      <c r="F579" s="9"/>
      <c r="G579" s="9"/>
      <c r="H579" s="9"/>
      <c r="I579" s="9"/>
      <c r="J579" s="9"/>
      <c r="K579" s="9"/>
    </row>
    <row r="580" spans="1:11" ht="22.5">
      <c r="A580" s="250" t="s">
        <v>454</v>
      </c>
      <c r="B580" s="373"/>
      <c r="C580" s="37">
        <v>25</v>
      </c>
      <c r="D580" s="37">
        <v>25</v>
      </c>
      <c r="E580" s="317"/>
      <c r="F580" s="9"/>
      <c r="G580" s="9"/>
      <c r="H580" s="9"/>
      <c r="I580" s="9"/>
      <c r="J580" s="9"/>
      <c r="K580" s="9"/>
    </row>
    <row r="581" spans="1:11" ht="22.5">
      <c r="A581" s="250" t="s">
        <v>455</v>
      </c>
      <c r="B581" s="373"/>
      <c r="C581" s="37">
        <v>60</v>
      </c>
      <c r="D581" s="37">
        <v>60</v>
      </c>
      <c r="E581" s="317"/>
      <c r="F581" s="9"/>
      <c r="G581" s="9"/>
      <c r="H581" s="9"/>
      <c r="I581" s="9"/>
      <c r="J581" s="9"/>
      <c r="K581" s="9"/>
    </row>
    <row r="582" spans="1:11" ht="11.25">
      <c r="A582" s="250" t="s">
        <v>456</v>
      </c>
      <c r="B582" s="373"/>
      <c r="C582" s="37">
        <v>95</v>
      </c>
      <c r="D582" s="37">
        <v>95</v>
      </c>
      <c r="E582" s="317"/>
      <c r="F582" s="9"/>
      <c r="G582" s="9"/>
      <c r="H582" s="9"/>
      <c r="I582" s="9"/>
      <c r="J582" s="9"/>
      <c r="K582" s="9"/>
    </row>
    <row r="583" spans="1:11" ht="26.25" customHeight="1">
      <c r="A583" s="330" t="s">
        <v>585</v>
      </c>
      <c r="B583" s="368"/>
      <c r="C583" s="287">
        <v>98.8</v>
      </c>
      <c r="D583" s="287">
        <v>98.8</v>
      </c>
      <c r="E583" s="288"/>
      <c r="F583" s="298"/>
      <c r="G583" s="298"/>
      <c r="H583" s="298"/>
      <c r="I583" s="298"/>
      <c r="J583" s="299"/>
      <c r="K583" s="277"/>
    </row>
    <row r="584" spans="1:11" ht="45">
      <c r="A584" s="125" t="s">
        <v>457</v>
      </c>
      <c r="B584" s="192"/>
      <c r="C584" s="251"/>
      <c r="D584" s="251"/>
      <c r="E584" s="154"/>
      <c r="F584" s="154"/>
      <c r="G584" s="154"/>
      <c r="H584" s="154"/>
      <c r="I584" s="154"/>
      <c r="J584" s="202"/>
      <c r="K584" s="161"/>
    </row>
    <row r="585" spans="1:11" ht="31.5">
      <c r="A585" s="330" t="s">
        <v>458</v>
      </c>
      <c r="B585" s="192"/>
      <c r="C585" s="198">
        <v>98.8</v>
      </c>
      <c r="D585" s="198">
        <v>98.8</v>
      </c>
      <c r="E585" s="378"/>
      <c r="F585" s="378"/>
      <c r="G585" s="378"/>
      <c r="H585" s="378"/>
      <c r="I585" s="378"/>
      <c r="J585" s="378"/>
      <c r="K585" s="378"/>
    </row>
    <row r="586" spans="1:11" ht="11.25">
      <c r="A586" s="128" t="s">
        <v>646</v>
      </c>
      <c r="B586" s="373"/>
      <c r="C586" s="60"/>
      <c r="D586" s="60"/>
      <c r="E586" s="317"/>
      <c r="F586" s="9"/>
      <c r="G586" s="9"/>
      <c r="H586" s="9"/>
      <c r="I586" s="9"/>
      <c r="J586" s="9"/>
      <c r="K586" s="9"/>
    </row>
    <row r="587" spans="1:11" ht="11.25">
      <c r="A587" s="140" t="s">
        <v>434</v>
      </c>
      <c r="B587" s="373"/>
      <c r="C587" s="60"/>
      <c r="D587" s="60"/>
      <c r="E587" s="317"/>
      <c r="F587" s="9"/>
      <c r="G587" s="9"/>
      <c r="H587" s="9"/>
      <c r="I587" s="9"/>
      <c r="J587" s="9"/>
      <c r="K587" s="9"/>
    </row>
    <row r="588" spans="1:11" ht="11.25">
      <c r="A588" s="125" t="s">
        <v>307</v>
      </c>
      <c r="B588" s="373"/>
      <c r="C588" s="37">
        <v>1</v>
      </c>
      <c r="D588" s="37">
        <v>1</v>
      </c>
      <c r="E588" s="317"/>
      <c r="F588" s="9"/>
      <c r="G588" s="9"/>
      <c r="H588" s="9"/>
      <c r="I588" s="9"/>
      <c r="J588" s="9"/>
      <c r="K588" s="9"/>
    </row>
    <row r="589" spans="1:11" ht="22.5">
      <c r="A589" s="125" t="s">
        <v>467</v>
      </c>
      <c r="B589" s="373"/>
      <c r="C589" s="37">
        <v>3</v>
      </c>
      <c r="D589" s="37">
        <v>3</v>
      </c>
      <c r="E589" s="317"/>
      <c r="F589" s="9"/>
      <c r="G589" s="9"/>
      <c r="H589" s="9"/>
      <c r="I589" s="9"/>
      <c r="J589" s="9"/>
      <c r="K589" s="9"/>
    </row>
    <row r="590" spans="1:11" ht="11.25">
      <c r="A590" s="214" t="s">
        <v>647</v>
      </c>
      <c r="B590" s="373"/>
      <c r="C590" s="37"/>
      <c r="D590" s="37"/>
      <c r="E590" s="317"/>
      <c r="F590" s="9"/>
      <c r="G590" s="9"/>
      <c r="H590" s="9"/>
      <c r="I590" s="9"/>
      <c r="J590" s="9"/>
      <c r="K590" s="9"/>
    </row>
    <row r="591" spans="1:11" ht="22.5">
      <c r="A591" s="250" t="s">
        <v>466</v>
      </c>
      <c r="B591" s="373"/>
      <c r="C591" s="37">
        <v>1500</v>
      </c>
      <c r="D591" s="37">
        <v>1500</v>
      </c>
      <c r="E591" s="317"/>
      <c r="F591" s="9"/>
      <c r="G591" s="9"/>
      <c r="H591" s="9"/>
      <c r="I591" s="9"/>
      <c r="J591" s="9"/>
      <c r="K591" s="9"/>
    </row>
    <row r="592" spans="1:11" ht="22.5">
      <c r="A592" s="250" t="s">
        <v>459</v>
      </c>
      <c r="B592" s="373"/>
      <c r="C592" s="37">
        <v>5000</v>
      </c>
      <c r="D592" s="37">
        <v>5000</v>
      </c>
      <c r="E592" s="317"/>
      <c r="F592" s="9"/>
      <c r="G592" s="9"/>
      <c r="H592" s="9"/>
      <c r="I592" s="9"/>
      <c r="J592" s="9"/>
      <c r="K592" s="9"/>
    </row>
    <row r="593" spans="1:11" ht="22.5">
      <c r="A593" s="250" t="s">
        <v>460</v>
      </c>
      <c r="B593" s="373"/>
      <c r="C593" s="37">
        <v>200</v>
      </c>
      <c r="D593" s="37">
        <v>200</v>
      </c>
      <c r="E593" s="317"/>
      <c r="F593" s="9"/>
      <c r="G593" s="9"/>
      <c r="H593" s="9"/>
      <c r="I593" s="9"/>
      <c r="J593" s="9"/>
      <c r="K593" s="9"/>
    </row>
    <row r="594" spans="1:11" ht="22.5">
      <c r="A594" s="250" t="s">
        <v>461</v>
      </c>
      <c r="B594" s="373"/>
      <c r="C594" s="37">
        <v>40</v>
      </c>
      <c r="D594" s="37">
        <v>40</v>
      </c>
      <c r="E594" s="317"/>
      <c r="F594" s="9"/>
      <c r="G594" s="9"/>
      <c r="H594" s="9"/>
      <c r="I594" s="9"/>
      <c r="J594" s="9"/>
      <c r="K594" s="9"/>
    </row>
    <row r="595" spans="1:11" ht="11.25">
      <c r="A595" s="250" t="s">
        <v>462</v>
      </c>
      <c r="B595" s="373"/>
      <c r="C595" s="37">
        <v>60</v>
      </c>
      <c r="D595" s="37">
        <v>60</v>
      </c>
      <c r="E595" s="317"/>
      <c r="F595" s="9"/>
      <c r="G595" s="9"/>
      <c r="H595" s="9"/>
      <c r="I595" s="9"/>
      <c r="J595" s="9"/>
      <c r="K595" s="9"/>
    </row>
    <row r="596" spans="1:11" ht="11.25">
      <c r="A596" s="294" t="s">
        <v>308</v>
      </c>
      <c r="B596" s="373"/>
      <c r="C596" s="37"/>
      <c r="D596" s="37"/>
      <c r="E596" s="317"/>
      <c r="F596" s="9"/>
      <c r="G596" s="9"/>
      <c r="H596" s="9"/>
      <c r="I596" s="9"/>
      <c r="J596" s="9"/>
      <c r="K596" s="9"/>
    </row>
    <row r="597" spans="1:11" ht="11.25">
      <c r="A597" s="207" t="s">
        <v>463</v>
      </c>
      <c r="B597" s="373"/>
      <c r="C597" s="37">
        <v>1200</v>
      </c>
      <c r="D597" s="37">
        <v>1200</v>
      </c>
      <c r="E597" s="317"/>
      <c r="F597" s="9"/>
      <c r="G597" s="9"/>
      <c r="H597" s="9"/>
      <c r="I597" s="9"/>
      <c r="J597" s="9"/>
      <c r="K597" s="9"/>
    </row>
    <row r="598" spans="1:11" ht="11.25">
      <c r="A598" s="207" t="s">
        <v>464</v>
      </c>
      <c r="B598" s="373"/>
      <c r="C598" s="37">
        <v>27500</v>
      </c>
      <c r="D598" s="37">
        <v>27500</v>
      </c>
      <c r="E598" s="317"/>
      <c r="F598" s="9"/>
      <c r="G598" s="9"/>
      <c r="H598" s="9"/>
      <c r="I598" s="9"/>
      <c r="J598" s="9"/>
      <c r="K598" s="9"/>
    </row>
    <row r="599" spans="1:11" ht="11.25">
      <c r="A599" s="294" t="s">
        <v>667</v>
      </c>
      <c r="B599" s="373"/>
      <c r="C599" s="37"/>
      <c r="D599" s="37"/>
      <c r="E599" s="317"/>
      <c r="F599" s="9"/>
      <c r="G599" s="9"/>
      <c r="H599" s="9"/>
      <c r="I599" s="9"/>
      <c r="J599" s="9"/>
      <c r="K599" s="9"/>
    </row>
    <row r="600" spans="1:11" ht="25.5" customHeight="1">
      <c r="A600" s="261" t="s">
        <v>468</v>
      </c>
      <c r="B600" s="373"/>
      <c r="C600" s="37">
        <v>30</v>
      </c>
      <c r="D600" s="37">
        <v>30</v>
      </c>
      <c r="E600" s="317"/>
      <c r="F600" s="9"/>
      <c r="G600" s="9"/>
      <c r="H600" s="9"/>
      <c r="I600" s="9"/>
      <c r="J600" s="9"/>
      <c r="K600" s="9"/>
    </row>
    <row r="601" spans="1:11" ht="22.5">
      <c r="A601" s="250" t="s">
        <v>465</v>
      </c>
      <c r="B601" s="373"/>
      <c r="C601" s="37">
        <v>25</v>
      </c>
      <c r="D601" s="37">
        <v>25</v>
      </c>
      <c r="E601" s="317"/>
      <c r="F601" s="9"/>
      <c r="G601" s="9"/>
      <c r="H601" s="9"/>
      <c r="I601" s="9"/>
      <c r="J601" s="9"/>
      <c r="K601" s="9"/>
    </row>
    <row r="602" spans="1:11" ht="12">
      <c r="A602" s="197">
        <v>250404</v>
      </c>
      <c r="B602" s="196"/>
      <c r="C602" s="203"/>
      <c r="D602" s="203"/>
      <c r="E602" s="204"/>
      <c r="F602" s="203"/>
      <c r="G602" s="203"/>
      <c r="H602" s="204"/>
      <c r="I602" s="203"/>
      <c r="J602" s="203"/>
      <c r="K602" s="161"/>
    </row>
    <row r="603" spans="1:11" ht="24" customHeight="1">
      <c r="A603" s="285" t="s">
        <v>586</v>
      </c>
      <c r="B603" s="369"/>
      <c r="C603" s="263">
        <v>282</v>
      </c>
      <c r="D603" s="263">
        <v>282</v>
      </c>
      <c r="E603" s="370"/>
      <c r="F603" s="263">
        <v>316.98</v>
      </c>
      <c r="G603" s="263">
        <v>316.98</v>
      </c>
      <c r="H603" s="370"/>
      <c r="I603" s="263">
        <v>328</v>
      </c>
      <c r="J603" s="263">
        <v>328</v>
      </c>
      <c r="K603" s="277"/>
    </row>
    <row r="604" spans="1:11" ht="45">
      <c r="A604" s="125" t="s">
        <v>583</v>
      </c>
      <c r="B604" s="195"/>
      <c r="C604" s="205"/>
      <c r="D604" s="205"/>
      <c r="E604" s="21"/>
      <c r="F604" s="21"/>
      <c r="G604" s="21"/>
      <c r="H604" s="21"/>
      <c r="I604" s="21"/>
      <c r="J604" s="21"/>
      <c r="K604" s="161"/>
    </row>
    <row r="605" spans="1:11" ht="31.5">
      <c r="A605" s="330" t="s">
        <v>469</v>
      </c>
      <c r="B605" s="231"/>
      <c r="C605" s="191">
        <v>96</v>
      </c>
      <c r="D605" s="191">
        <v>96</v>
      </c>
      <c r="E605" s="118"/>
      <c r="F605" s="114">
        <v>108</v>
      </c>
      <c r="G605" s="114">
        <v>108</v>
      </c>
      <c r="H605" s="114"/>
      <c r="I605" s="114">
        <v>112</v>
      </c>
      <c r="J605" s="114">
        <v>112</v>
      </c>
      <c r="K605" s="114"/>
    </row>
    <row r="606" spans="1:11" ht="11.25">
      <c r="A606" s="185" t="s">
        <v>646</v>
      </c>
      <c r="B606" s="36"/>
      <c r="C606" s="36"/>
      <c r="D606" s="36"/>
      <c r="E606" s="60"/>
      <c r="F606" s="331"/>
      <c r="G606" s="331"/>
      <c r="H606" s="331"/>
      <c r="I606" s="331"/>
      <c r="J606" s="331"/>
      <c r="K606" s="331"/>
    </row>
    <row r="607" spans="1:11" ht="11.25">
      <c r="A607" s="260" t="s">
        <v>576</v>
      </c>
      <c r="B607" s="36"/>
      <c r="C607" s="36"/>
      <c r="D607" s="36"/>
      <c r="E607" s="60"/>
      <c r="F607" s="331"/>
      <c r="G607" s="331"/>
      <c r="H607" s="331"/>
      <c r="I607" s="331"/>
      <c r="J607" s="331"/>
      <c r="K607" s="331"/>
    </row>
    <row r="608" spans="1:11" ht="11.25">
      <c r="A608" s="185" t="s">
        <v>307</v>
      </c>
      <c r="B608" s="45"/>
      <c r="C608" s="45">
        <v>1</v>
      </c>
      <c r="D608" s="45">
        <v>1</v>
      </c>
      <c r="E608" s="60"/>
      <c r="F608" s="45">
        <v>1</v>
      </c>
      <c r="G608" s="45">
        <v>1</v>
      </c>
      <c r="H608" s="331"/>
      <c r="I608" s="45">
        <v>1</v>
      </c>
      <c r="J608" s="45">
        <v>1</v>
      </c>
      <c r="K608" s="331"/>
    </row>
    <row r="609" spans="1:11" ht="11.25">
      <c r="A609" s="185" t="s">
        <v>470</v>
      </c>
      <c r="B609" s="45"/>
      <c r="C609" s="45">
        <v>50</v>
      </c>
      <c r="D609" s="45">
        <v>50</v>
      </c>
      <c r="E609" s="60"/>
      <c r="F609" s="45">
        <v>50</v>
      </c>
      <c r="G609" s="45">
        <v>50</v>
      </c>
      <c r="H609" s="331"/>
      <c r="I609" s="45">
        <v>50</v>
      </c>
      <c r="J609" s="45">
        <v>50</v>
      </c>
      <c r="K609" s="331"/>
    </row>
    <row r="610" spans="1:11" ht="11.25">
      <c r="A610" s="185" t="s">
        <v>471</v>
      </c>
      <c r="B610" s="45"/>
      <c r="C610" s="45">
        <v>6</v>
      </c>
      <c r="D610" s="45">
        <v>6</v>
      </c>
      <c r="E610" s="60"/>
      <c r="F610" s="45">
        <v>6</v>
      </c>
      <c r="G610" s="45">
        <v>6</v>
      </c>
      <c r="H610" s="331"/>
      <c r="I610" s="45">
        <v>6</v>
      </c>
      <c r="J610" s="45">
        <v>6</v>
      </c>
      <c r="K610" s="331"/>
    </row>
    <row r="611" spans="1:11" ht="11.25">
      <c r="A611" s="260" t="s">
        <v>649</v>
      </c>
      <c r="B611" s="45"/>
      <c r="C611" s="45"/>
      <c r="D611" s="45"/>
      <c r="E611" s="60"/>
      <c r="F611" s="45"/>
      <c r="G611" s="45"/>
      <c r="H611" s="331"/>
      <c r="I611" s="45"/>
      <c r="J611" s="45"/>
      <c r="K611" s="331"/>
    </row>
    <row r="612" spans="1:11" ht="11.25">
      <c r="A612" s="185" t="s">
        <v>472</v>
      </c>
      <c r="B612" s="45"/>
      <c r="C612" s="45">
        <v>15</v>
      </c>
      <c r="D612" s="45">
        <v>15</v>
      </c>
      <c r="E612" s="60"/>
      <c r="F612" s="45">
        <v>15</v>
      </c>
      <c r="G612" s="45">
        <v>15</v>
      </c>
      <c r="H612" s="331"/>
      <c r="I612" s="45">
        <v>15</v>
      </c>
      <c r="J612" s="45">
        <v>15</v>
      </c>
      <c r="K612" s="331"/>
    </row>
    <row r="613" spans="1:11" ht="11.25">
      <c r="A613" s="185" t="s">
        <v>473</v>
      </c>
      <c r="B613" s="45"/>
      <c r="C613" s="45">
        <v>13200</v>
      </c>
      <c r="D613" s="45">
        <v>13200</v>
      </c>
      <c r="E613" s="60"/>
      <c r="F613" s="45">
        <v>13200</v>
      </c>
      <c r="G613" s="45">
        <v>13200</v>
      </c>
      <c r="H613" s="331"/>
      <c r="I613" s="45">
        <v>13200</v>
      </c>
      <c r="J613" s="45">
        <v>13200</v>
      </c>
      <c r="K613" s="331"/>
    </row>
    <row r="614" spans="1:11" ht="11.25">
      <c r="A614" s="185" t="s">
        <v>474</v>
      </c>
      <c r="B614" s="45"/>
      <c r="C614" s="45">
        <v>13200</v>
      </c>
      <c r="D614" s="45">
        <v>13200</v>
      </c>
      <c r="E614" s="60"/>
      <c r="F614" s="45">
        <v>13200</v>
      </c>
      <c r="G614" s="45">
        <v>13200</v>
      </c>
      <c r="H614" s="331"/>
      <c r="I614" s="45">
        <v>13200</v>
      </c>
      <c r="J614" s="45">
        <v>13200</v>
      </c>
      <c r="K614" s="331"/>
    </row>
    <row r="615" spans="1:11" ht="11.25">
      <c r="A615" s="185" t="s">
        <v>475</v>
      </c>
      <c r="B615" s="45"/>
      <c r="C615" s="45">
        <v>12</v>
      </c>
      <c r="D615" s="45">
        <v>12</v>
      </c>
      <c r="E615" s="60"/>
      <c r="F615" s="45">
        <v>12</v>
      </c>
      <c r="G615" s="45">
        <v>12</v>
      </c>
      <c r="H615" s="331"/>
      <c r="I615" s="45">
        <v>12</v>
      </c>
      <c r="J615" s="45">
        <v>12</v>
      </c>
      <c r="K615" s="331"/>
    </row>
    <row r="616" spans="1:11" ht="11.25">
      <c r="A616" s="261" t="s">
        <v>476</v>
      </c>
      <c r="B616" s="45"/>
      <c r="C616" s="45">
        <v>8</v>
      </c>
      <c r="D616" s="45">
        <v>8</v>
      </c>
      <c r="E616" s="60"/>
      <c r="F616" s="45">
        <v>8</v>
      </c>
      <c r="G616" s="45">
        <v>8</v>
      </c>
      <c r="H616" s="331"/>
      <c r="I616" s="45">
        <v>8</v>
      </c>
      <c r="J616" s="45">
        <v>8</v>
      </c>
      <c r="K616" s="331"/>
    </row>
    <row r="617" spans="1:11" ht="11.25">
      <c r="A617" s="185" t="s">
        <v>477</v>
      </c>
      <c r="B617" s="37"/>
      <c r="C617" s="37">
        <v>12</v>
      </c>
      <c r="D617" s="37">
        <v>12</v>
      </c>
      <c r="E617" s="60"/>
      <c r="F617" s="37">
        <v>12</v>
      </c>
      <c r="G617" s="37">
        <v>12</v>
      </c>
      <c r="H617" s="331"/>
      <c r="I617" s="37">
        <v>12</v>
      </c>
      <c r="J617" s="37">
        <v>12</v>
      </c>
      <c r="K617" s="331"/>
    </row>
    <row r="618" spans="1:11" ht="11.25">
      <c r="A618" s="335" t="s">
        <v>308</v>
      </c>
      <c r="B618" s="37"/>
      <c r="C618" s="37"/>
      <c r="D618" s="37"/>
      <c r="E618" s="60"/>
      <c r="F618" s="37"/>
      <c r="G618" s="37"/>
      <c r="H618" s="331"/>
      <c r="I618" s="37"/>
      <c r="J618" s="37"/>
      <c r="K618" s="331"/>
    </row>
    <row r="619" spans="1:11" ht="11.25">
      <c r="A619" s="185" t="s">
        <v>478</v>
      </c>
      <c r="B619" s="37"/>
      <c r="C619" s="37">
        <v>1320</v>
      </c>
      <c r="D619" s="37">
        <v>1320</v>
      </c>
      <c r="E619" s="60"/>
      <c r="F619" s="331"/>
      <c r="G619" s="331"/>
      <c r="H619" s="331"/>
      <c r="I619" s="331"/>
      <c r="J619" s="331"/>
      <c r="K619" s="331"/>
    </row>
    <row r="620" spans="1:11" ht="11.25">
      <c r="A620" s="185" t="s">
        <v>479</v>
      </c>
      <c r="B620" s="37"/>
      <c r="C620" s="37">
        <v>72600</v>
      </c>
      <c r="D620" s="37">
        <v>72600</v>
      </c>
      <c r="E620" s="60"/>
      <c r="F620" s="331"/>
      <c r="G620" s="331"/>
      <c r="H620" s="331"/>
      <c r="I620" s="331"/>
      <c r="J620" s="331"/>
      <c r="K620" s="331"/>
    </row>
    <row r="621" spans="1:11" ht="22.5">
      <c r="A621" s="185" t="s">
        <v>484</v>
      </c>
      <c r="B621" s="37"/>
      <c r="C621" s="37">
        <v>6600</v>
      </c>
      <c r="D621" s="37">
        <v>6600</v>
      </c>
      <c r="E621" s="60"/>
      <c r="F621" s="331"/>
      <c r="G621" s="331"/>
      <c r="H621" s="331"/>
      <c r="I621" s="331"/>
      <c r="J621" s="331"/>
      <c r="K621" s="331"/>
    </row>
    <row r="622" spans="1:11" ht="11.25">
      <c r="A622" s="335" t="s">
        <v>667</v>
      </c>
      <c r="B622" s="37"/>
      <c r="C622" s="37"/>
      <c r="D622" s="37"/>
      <c r="E622" s="60"/>
      <c r="F622" s="331"/>
      <c r="G622" s="331"/>
      <c r="H622" s="331"/>
      <c r="I622" s="331"/>
      <c r="J622" s="331"/>
      <c r="K622" s="331"/>
    </row>
    <row r="623" spans="1:11" ht="11.25">
      <c r="A623" s="379" t="s">
        <v>485</v>
      </c>
      <c r="B623" s="373"/>
      <c r="C623" s="37">
        <v>70</v>
      </c>
      <c r="D623" s="37">
        <v>70</v>
      </c>
      <c r="E623" s="60"/>
      <c r="F623" s="37">
        <v>70</v>
      </c>
      <c r="G623" s="37">
        <v>70</v>
      </c>
      <c r="H623" s="331"/>
      <c r="I623" s="37">
        <v>70</v>
      </c>
      <c r="J623" s="37">
        <v>70</v>
      </c>
      <c r="K623" s="331"/>
    </row>
    <row r="624" spans="1:11" ht="32.25">
      <c r="A624" s="329" t="s">
        <v>486</v>
      </c>
      <c r="B624" s="380"/>
      <c r="C624" s="198">
        <v>96</v>
      </c>
      <c r="D624" s="198">
        <v>96</v>
      </c>
      <c r="E624" s="118"/>
      <c r="F624" s="114">
        <v>109.98</v>
      </c>
      <c r="G624" s="114"/>
      <c r="H624" s="114"/>
      <c r="I624" s="114">
        <v>113</v>
      </c>
      <c r="J624" s="114"/>
      <c r="K624" s="114"/>
    </row>
    <row r="625" spans="1:11" ht="11.25">
      <c r="A625" s="261" t="s">
        <v>646</v>
      </c>
      <c r="B625" s="30"/>
      <c r="C625" s="30"/>
      <c r="D625" s="30"/>
      <c r="E625" s="60"/>
      <c r="F625" s="331"/>
      <c r="G625" s="331"/>
      <c r="H625" s="331"/>
      <c r="I625" s="331"/>
      <c r="J625" s="331"/>
      <c r="K625" s="331"/>
    </row>
    <row r="626" spans="1:11" ht="11.25">
      <c r="A626" s="335" t="s">
        <v>434</v>
      </c>
      <c r="B626" s="30"/>
      <c r="C626" s="30"/>
      <c r="D626" s="30"/>
      <c r="E626" s="60"/>
      <c r="F626" s="331"/>
      <c r="G626" s="331"/>
      <c r="H626" s="331"/>
      <c r="I626" s="331"/>
      <c r="J626" s="331"/>
      <c r="K626" s="331"/>
    </row>
    <row r="627" spans="1:11" ht="11.25">
      <c r="A627" s="185" t="s">
        <v>307</v>
      </c>
      <c r="B627" s="37"/>
      <c r="C627" s="37">
        <v>1</v>
      </c>
      <c r="D627" s="37">
        <v>1</v>
      </c>
      <c r="E627" s="60"/>
      <c r="F627" s="331"/>
      <c r="G627" s="331"/>
      <c r="H627" s="331"/>
      <c r="I627" s="331"/>
      <c r="J627" s="331"/>
      <c r="K627" s="331"/>
    </row>
    <row r="628" spans="1:11" ht="11.25">
      <c r="A628" s="185" t="s">
        <v>470</v>
      </c>
      <c r="B628" s="37"/>
      <c r="C628" s="37">
        <v>50</v>
      </c>
      <c r="D628" s="37">
        <v>50</v>
      </c>
      <c r="E628" s="60"/>
      <c r="F628" s="331"/>
      <c r="G628" s="331"/>
      <c r="H628" s="331"/>
      <c r="I628" s="331"/>
      <c r="J628" s="331"/>
      <c r="K628" s="331"/>
    </row>
    <row r="629" spans="1:11" ht="11.25">
      <c r="A629" s="185" t="s">
        <v>487</v>
      </c>
      <c r="B629" s="37"/>
      <c r="C629" s="37">
        <v>6</v>
      </c>
      <c r="D629" s="37">
        <v>6</v>
      </c>
      <c r="E629" s="60"/>
      <c r="F629" s="331"/>
      <c r="G629" s="331"/>
      <c r="H629" s="331"/>
      <c r="I629" s="331"/>
      <c r="J629" s="331"/>
      <c r="K629" s="331"/>
    </row>
    <row r="630" spans="1:11" ht="11.25">
      <c r="A630" s="335" t="s">
        <v>647</v>
      </c>
      <c r="B630" s="37"/>
      <c r="C630" s="37"/>
      <c r="D630" s="37"/>
      <c r="E630" s="60"/>
      <c r="F630" s="331"/>
      <c r="G630" s="331"/>
      <c r="H630" s="331"/>
      <c r="I630" s="331"/>
      <c r="J630" s="331"/>
      <c r="K630" s="331"/>
    </row>
    <row r="631" spans="1:11" ht="11.25">
      <c r="A631" s="261" t="s">
        <v>138</v>
      </c>
      <c r="B631" s="37"/>
      <c r="C631" s="37">
        <v>12</v>
      </c>
      <c r="D631" s="37">
        <v>12</v>
      </c>
      <c r="E631" s="60"/>
      <c r="F631" s="331"/>
      <c r="G631" s="331"/>
      <c r="H631" s="331"/>
      <c r="I631" s="331"/>
      <c r="J631" s="331"/>
      <c r="K631" s="331"/>
    </row>
    <row r="632" spans="1:11" ht="11.25">
      <c r="A632" s="185" t="s">
        <v>139</v>
      </c>
      <c r="B632" s="37"/>
      <c r="C632" s="37">
        <v>6250</v>
      </c>
      <c r="D632" s="37">
        <v>6250</v>
      </c>
      <c r="E632" s="60"/>
      <c r="F632" s="331"/>
      <c r="G632" s="331"/>
      <c r="H632" s="331"/>
      <c r="I632" s="331"/>
      <c r="J632" s="331"/>
      <c r="K632" s="331"/>
    </row>
    <row r="633" spans="1:11" ht="11.25">
      <c r="A633" s="185" t="s">
        <v>140</v>
      </c>
      <c r="B633" s="37"/>
      <c r="C633" s="37">
        <v>6250</v>
      </c>
      <c r="D633" s="37">
        <v>6250</v>
      </c>
      <c r="E633" s="60"/>
      <c r="F633" s="331"/>
      <c r="G633" s="331"/>
      <c r="H633" s="331"/>
      <c r="I633" s="331"/>
      <c r="J633" s="331"/>
      <c r="K633" s="331"/>
    </row>
    <row r="634" spans="1:11" ht="11.25">
      <c r="A634" s="185" t="s">
        <v>141</v>
      </c>
      <c r="B634" s="37"/>
      <c r="C634" s="37">
        <v>12</v>
      </c>
      <c r="D634" s="37">
        <v>12</v>
      </c>
      <c r="E634" s="60"/>
      <c r="F634" s="331"/>
      <c r="G634" s="331"/>
      <c r="H634" s="331"/>
      <c r="I634" s="331"/>
      <c r="J634" s="331"/>
      <c r="K634" s="331"/>
    </row>
    <row r="635" spans="1:11" ht="11.25">
      <c r="A635" s="185" t="s">
        <v>142</v>
      </c>
      <c r="B635" s="37"/>
      <c r="C635" s="37">
        <v>8</v>
      </c>
      <c r="D635" s="37">
        <v>8</v>
      </c>
      <c r="E635" s="60"/>
      <c r="F635" s="331"/>
      <c r="G635" s="331"/>
      <c r="H635" s="331"/>
      <c r="I635" s="331"/>
      <c r="J635" s="331"/>
      <c r="K635" s="331"/>
    </row>
    <row r="636" spans="1:11" ht="11.25">
      <c r="A636" s="185" t="s">
        <v>143</v>
      </c>
      <c r="B636" s="37"/>
      <c r="C636" s="37">
        <v>12</v>
      </c>
      <c r="D636" s="37">
        <v>12</v>
      </c>
      <c r="E636" s="60"/>
      <c r="F636" s="331"/>
      <c r="G636" s="331"/>
      <c r="H636" s="331"/>
      <c r="I636" s="331"/>
      <c r="J636" s="331"/>
      <c r="K636" s="331"/>
    </row>
    <row r="637" spans="1:11" ht="11.25">
      <c r="A637" s="185" t="s">
        <v>144</v>
      </c>
      <c r="B637" s="37"/>
      <c r="C637" s="37">
        <v>60</v>
      </c>
      <c r="D637" s="37">
        <v>60</v>
      </c>
      <c r="E637" s="60"/>
      <c r="F637" s="331"/>
      <c r="G637" s="331"/>
      <c r="H637" s="331"/>
      <c r="I637" s="331"/>
      <c r="J637" s="331"/>
      <c r="K637" s="331"/>
    </row>
    <row r="638" spans="1:11" ht="11.25">
      <c r="A638" s="185" t="s">
        <v>145</v>
      </c>
      <c r="B638" s="37"/>
      <c r="C638" s="37">
        <v>60</v>
      </c>
      <c r="D638" s="37">
        <v>60</v>
      </c>
      <c r="E638" s="60"/>
      <c r="F638" s="331"/>
      <c r="G638" s="331"/>
      <c r="H638" s="331"/>
      <c r="I638" s="331"/>
      <c r="J638" s="331"/>
      <c r="K638" s="331"/>
    </row>
    <row r="639" spans="1:11" ht="11.25">
      <c r="A639" s="335" t="s">
        <v>308</v>
      </c>
      <c r="B639" s="37"/>
      <c r="C639" s="37"/>
      <c r="D639" s="37"/>
      <c r="E639" s="60"/>
      <c r="F639" s="331"/>
      <c r="G639" s="331"/>
      <c r="H639" s="331"/>
      <c r="I639" s="331"/>
      <c r="J639" s="331"/>
      <c r="K639" s="331"/>
    </row>
    <row r="640" spans="1:11" ht="11.25">
      <c r="A640" s="185" t="s">
        <v>146</v>
      </c>
      <c r="B640" s="37"/>
      <c r="C640" s="37">
        <v>4360</v>
      </c>
      <c r="D640" s="37">
        <v>4360</v>
      </c>
      <c r="E640" s="60"/>
      <c r="F640" s="331"/>
      <c r="G640" s="331"/>
      <c r="H640" s="331"/>
      <c r="I640" s="331"/>
      <c r="J640" s="331"/>
      <c r="K640" s="331"/>
    </row>
    <row r="641" spans="1:11" ht="11.25">
      <c r="A641" s="185" t="s">
        <v>147</v>
      </c>
      <c r="B641" s="37"/>
      <c r="C641" s="37">
        <v>62400</v>
      </c>
      <c r="D641" s="37">
        <v>62400</v>
      </c>
      <c r="E641" s="60"/>
      <c r="F641" s="331"/>
      <c r="G641" s="331"/>
      <c r="H641" s="331"/>
      <c r="I641" s="331"/>
      <c r="J641" s="331"/>
      <c r="K641" s="331"/>
    </row>
    <row r="642" spans="1:11" ht="11.25">
      <c r="A642" s="185" t="s">
        <v>148</v>
      </c>
      <c r="B642" s="37"/>
      <c r="C642" s="37">
        <v>9300</v>
      </c>
      <c r="D642" s="37">
        <v>9300</v>
      </c>
      <c r="E642" s="60"/>
      <c r="F642" s="331"/>
      <c r="G642" s="331"/>
      <c r="H642" s="331"/>
      <c r="I642" s="331"/>
      <c r="J642" s="331"/>
      <c r="K642" s="331"/>
    </row>
    <row r="643" spans="1:11" ht="11.25">
      <c r="A643" s="335" t="s">
        <v>667</v>
      </c>
      <c r="B643" s="37"/>
      <c r="C643" s="37"/>
      <c r="D643" s="37"/>
      <c r="E643" s="60"/>
      <c r="F643" s="331"/>
      <c r="G643" s="331"/>
      <c r="H643" s="331"/>
      <c r="I643" s="331"/>
      <c r="J643" s="331"/>
      <c r="K643" s="331"/>
    </row>
    <row r="644" spans="1:11" ht="11.25">
      <c r="A644" s="379" t="s">
        <v>485</v>
      </c>
      <c r="B644" s="37"/>
      <c r="C644" s="37">
        <v>10</v>
      </c>
      <c r="D644" s="37">
        <v>10</v>
      </c>
      <c r="E644" s="60"/>
      <c r="F644" s="331"/>
      <c r="G644" s="331"/>
      <c r="H644" s="331"/>
      <c r="I644" s="331"/>
      <c r="J644" s="331"/>
      <c r="K644" s="331"/>
    </row>
    <row r="645" spans="1:11" ht="31.5">
      <c r="A645" s="339" t="s">
        <v>154</v>
      </c>
      <c r="B645" s="380"/>
      <c r="C645" s="198">
        <v>50</v>
      </c>
      <c r="D645" s="198">
        <v>50</v>
      </c>
      <c r="E645" s="118"/>
      <c r="F645" s="114">
        <v>55</v>
      </c>
      <c r="G645" s="114">
        <v>55</v>
      </c>
      <c r="H645" s="118"/>
      <c r="I645" s="114">
        <v>57</v>
      </c>
      <c r="J645" s="114">
        <v>57</v>
      </c>
      <c r="K645" s="118"/>
    </row>
    <row r="646" spans="1:11" ht="11.25">
      <c r="A646" s="261" t="s">
        <v>646</v>
      </c>
      <c r="B646" s="373"/>
      <c r="C646" s="37"/>
      <c r="D646" s="37"/>
      <c r="E646" s="60"/>
      <c r="F646" s="331"/>
      <c r="G646" s="331"/>
      <c r="H646" s="331"/>
      <c r="I646" s="331"/>
      <c r="J646" s="331"/>
      <c r="K646" s="331"/>
    </row>
    <row r="647" spans="1:11" ht="11.25">
      <c r="A647" s="335" t="s">
        <v>434</v>
      </c>
      <c r="B647" s="373"/>
      <c r="C647" s="37"/>
      <c r="D647" s="37"/>
      <c r="E647" s="60"/>
      <c r="F647" s="331"/>
      <c r="G647" s="331"/>
      <c r="H647" s="331"/>
      <c r="I647" s="331"/>
      <c r="J647" s="331"/>
      <c r="K647" s="331"/>
    </row>
    <row r="648" spans="1:11" ht="11.25">
      <c r="A648" s="185" t="s">
        <v>307</v>
      </c>
      <c r="B648" s="373"/>
      <c r="C648" s="37">
        <v>2</v>
      </c>
      <c r="D648" s="37">
        <v>2</v>
      </c>
      <c r="E648" s="60"/>
      <c r="F648" s="37">
        <v>2</v>
      </c>
      <c r="G648" s="37">
        <v>2</v>
      </c>
      <c r="H648" s="331"/>
      <c r="I648" s="37">
        <v>2</v>
      </c>
      <c r="J648" s="37">
        <v>2</v>
      </c>
      <c r="K648" s="331"/>
    </row>
    <row r="649" spans="1:11" ht="11.25">
      <c r="A649" s="185" t="s">
        <v>149</v>
      </c>
      <c r="B649" s="373"/>
      <c r="C649" s="37">
        <v>24</v>
      </c>
      <c r="D649" s="37">
        <v>24</v>
      </c>
      <c r="E649" s="60"/>
      <c r="F649" s="37">
        <v>24</v>
      </c>
      <c r="G649" s="37">
        <v>24</v>
      </c>
      <c r="H649" s="331"/>
      <c r="I649" s="37">
        <v>24</v>
      </c>
      <c r="J649" s="37">
        <v>24</v>
      </c>
      <c r="K649" s="331"/>
    </row>
    <row r="650" spans="1:11" ht="11.25">
      <c r="A650" s="335" t="s">
        <v>647</v>
      </c>
      <c r="B650" s="373"/>
      <c r="C650" s="37"/>
      <c r="D650" s="37"/>
      <c r="E650" s="60"/>
      <c r="F650" s="37"/>
      <c r="G650" s="37"/>
      <c r="H650" s="331"/>
      <c r="I650" s="37"/>
      <c r="J650" s="37"/>
      <c r="K650" s="331"/>
    </row>
    <row r="651" spans="1:11" ht="11.25">
      <c r="A651" s="261" t="s">
        <v>150</v>
      </c>
      <c r="B651" s="373"/>
      <c r="C651" s="37">
        <v>500</v>
      </c>
      <c r="D651" s="37">
        <v>500</v>
      </c>
      <c r="E651" s="60"/>
      <c r="F651" s="37">
        <v>500</v>
      </c>
      <c r="G651" s="37">
        <v>500</v>
      </c>
      <c r="H651" s="331"/>
      <c r="I651" s="37">
        <v>500</v>
      </c>
      <c r="J651" s="37">
        <v>500</v>
      </c>
      <c r="K651" s="331"/>
    </row>
    <row r="652" spans="1:11" ht="11.25">
      <c r="A652" s="185" t="s">
        <v>151</v>
      </c>
      <c r="B652" s="373"/>
      <c r="C652" s="37">
        <v>12</v>
      </c>
      <c r="D652" s="37">
        <v>12</v>
      </c>
      <c r="E652" s="60"/>
      <c r="F652" s="37">
        <v>12</v>
      </c>
      <c r="G652" s="37">
        <v>12</v>
      </c>
      <c r="H652" s="331"/>
      <c r="I652" s="37">
        <v>12</v>
      </c>
      <c r="J652" s="37">
        <v>12</v>
      </c>
      <c r="K652" s="331"/>
    </row>
    <row r="653" spans="1:11" ht="22.5">
      <c r="A653" s="185" t="s">
        <v>152</v>
      </c>
      <c r="B653" s="373"/>
      <c r="C653" s="37">
        <v>6000</v>
      </c>
      <c r="D653" s="37">
        <v>6000</v>
      </c>
      <c r="E653" s="60"/>
      <c r="F653" s="37">
        <v>6000</v>
      </c>
      <c r="G653" s="37">
        <v>6000</v>
      </c>
      <c r="H653" s="331"/>
      <c r="I653" s="37">
        <v>6000</v>
      </c>
      <c r="J653" s="37">
        <v>6000</v>
      </c>
      <c r="K653" s="331"/>
    </row>
    <row r="654" spans="1:11" ht="11.25">
      <c r="A654" s="335" t="s">
        <v>308</v>
      </c>
      <c r="B654" s="373"/>
      <c r="C654" s="37"/>
      <c r="D654" s="37"/>
      <c r="E654" s="60"/>
      <c r="F654" s="37"/>
      <c r="G654" s="37"/>
      <c r="H654" s="331"/>
      <c r="I654" s="37"/>
      <c r="J654" s="37"/>
      <c r="K654" s="331"/>
    </row>
    <row r="655" spans="1:11" ht="22.5">
      <c r="A655" s="185" t="s">
        <v>153</v>
      </c>
      <c r="B655" s="373"/>
      <c r="C655" s="37">
        <v>3600</v>
      </c>
      <c r="D655" s="37">
        <v>3600</v>
      </c>
      <c r="E655" s="60"/>
      <c r="F655" s="37">
        <v>3960</v>
      </c>
      <c r="G655" s="37">
        <v>3960</v>
      </c>
      <c r="H655" s="331"/>
      <c r="I655" s="37">
        <v>4000</v>
      </c>
      <c r="J655" s="37">
        <v>4000</v>
      </c>
      <c r="K655" s="331"/>
    </row>
    <row r="656" spans="1:11" ht="11.25">
      <c r="A656" s="335" t="s">
        <v>667</v>
      </c>
      <c r="B656" s="373"/>
      <c r="C656" s="37"/>
      <c r="D656" s="37"/>
      <c r="E656" s="60"/>
      <c r="F656" s="37"/>
      <c r="G656" s="37"/>
      <c r="H656" s="331"/>
      <c r="I656" s="37"/>
      <c r="J656" s="37"/>
      <c r="K656" s="331"/>
    </row>
    <row r="657" spans="1:11" ht="22.5">
      <c r="A657" s="379" t="s">
        <v>173</v>
      </c>
      <c r="B657" s="373"/>
      <c r="C657" s="37">
        <v>90</v>
      </c>
      <c r="D657" s="37">
        <v>90</v>
      </c>
      <c r="E657" s="60"/>
      <c r="F657" s="37">
        <v>90</v>
      </c>
      <c r="G657" s="37">
        <v>90</v>
      </c>
      <c r="H657" s="331"/>
      <c r="I657" s="37">
        <v>90</v>
      </c>
      <c r="J657" s="37">
        <v>90</v>
      </c>
      <c r="K657" s="331"/>
    </row>
    <row r="658" spans="1:11" ht="32.25">
      <c r="A658" s="329" t="s">
        <v>172</v>
      </c>
      <c r="B658" s="380"/>
      <c r="C658" s="198">
        <v>40</v>
      </c>
      <c r="D658" s="198">
        <v>40</v>
      </c>
      <c r="E658" s="118"/>
      <c r="F658" s="114">
        <v>44</v>
      </c>
      <c r="G658" s="114">
        <v>44</v>
      </c>
      <c r="H658" s="114"/>
      <c r="I658" s="114">
        <v>46</v>
      </c>
      <c r="J658" s="114">
        <v>46</v>
      </c>
      <c r="K658" s="114"/>
    </row>
    <row r="659" spans="1:11" ht="11.25">
      <c r="A659" s="261" t="s">
        <v>646</v>
      </c>
      <c r="B659" s="373"/>
      <c r="C659" s="37"/>
      <c r="D659" s="37"/>
      <c r="E659" s="60"/>
      <c r="F659" s="331"/>
      <c r="G659" s="331"/>
      <c r="H659" s="331"/>
      <c r="I659" s="331"/>
      <c r="J659" s="331"/>
      <c r="K659" s="331"/>
    </row>
    <row r="660" spans="1:11" ht="11.25">
      <c r="A660" s="335" t="s">
        <v>434</v>
      </c>
      <c r="B660" s="373"/>
      <c r="C660" s="37"/>
      <c r="D660" s="37"/>
      <c r="E660" s="60"/>
      <c r="F660" s="331"/>
      <c r="G660" s="331"/>
      <c r="H660" s="331"/>
      <c r="I660" s="331"/>
      <c r="J660" s="331"/>
      <c r="K660" s="331"/>
    </row>
    <row r="661" spans="1:11" ht="11.25">
      <c r="A661" s="185" t="s">
        <v>155</v>
      </c>
      <c r="B661" s="373"/>
      <c r="C661" s="37">
        <v>1</v>
      </c>
      <c r="D661" s="37">
        <v>1</v>
      </c>
      <c r="E661" s="60"/>
      <c r="F661" s="37">
        <v>1</v>
      </c>
      <c r="G661" s="37">
        <v>1</v>
      </c>
      <c r="H661" s="331"/>
      <c r="I661" s="37">
        <v>1</v>
      </c>
      <c r="J661" s="37">
        <v>1</v>
      </c>
      <c r="K661" s="331"/>
    </row>
    <row r="662" spans="1:11" ht="11.25">
      <c r="A662" s="335" t="s">
        <v>647</v>
      </c>
      <c r="B662" s="373"/>
      <c r="C662" s="37"/>
      <c r="D662" s="37"/>
      <c r="E662" s="60"/>
      <c r="F662" s="37"/>
      <c r="G662" s="37"/>
      <c r="H662" s="331"/>
      <c r="I662" s="37"/>
      <c r="J662" s="37"/>
      <c r="K662" s="331"/>
    </row>
    <row r="663" spans="1:11" ht="22.5">
      <c r="A663" s="261" t="s">
        <v>156</v>
      </c>
      <c r="B663" s="373"/>
      <c r="C663" s="37">
        <v>80</v>
      </c>
      <c r="D663" s="37">
        <v>80</v>
      </c>
      <c r="E663" s="60"/>
      <c r="F663" s="37">
        <v>80</v>
      </c>
      <c r="G663" s="37">
        <v>80</v>
      </c>
      <c r="H663" s="331"/>
      <c r="I663" s="37">
        <v>80</v>
      </c>
      <c r="J663" s="37">
        <v>80</v>
      </c>
      <c r="K663" s="331"/>
    </row>
    <row r="664" spans="1:11" ht="11.25">
      <c r="A664" s="185" t="s">
        <v>157</v>
      </c>
      <c r="B664" s="373"/>
      <c r="C664" s="37">
        <v>10000</v>
      </c>
      <c r="D664" s="37">
        <v>10000</v>
      </c>
      <c r="E664" s="60"/>
      <c r="F664" s="37">
        <v>10000</v>
      </c>
      <c r="G664" s="37">
        <v>10000</v>
      </c>
      <c r="H664" s="331"/>
      <c r="I664" s="37">
        <v>10000</v>
      </c>
      <c r="J664" s="37">
        <v>10000</v>
      </c>
      <c r="K664" s="331"/>
    </row>
    <row r="665" spans="1:11" ht="11.25">
      <c r="A665" s="185" t="s">
        <v>158</v>
      </c>
      <c r="B665" s="373"/>
      <c r="C665" s="37">
        <v>5</v>
      </c>
      <c r="D665" s="37">
        <v>5</v>
      </c>
      <c r="E665" s="60"/>
      <c r="F665" s="37">
        <v>5</v>
      </c>
      <c r="G665" s="37">
        <v>5</v>
      </c>
      <c r="H665" s="331"/>
      <c r="I665" s="37">
        <v>5</v>
      </c>
      <c r="J665" s="37">
        <v>5</v>
      </c>
      <c r="K665" s="331"/>
    </row>
    <row r="666" spans="1:11" ht="11.25">
      <c r="A666" s="185" t="s">
        <v>159</v>
      </c>
      <c r="B666" s="373"/>
      <c r="C666" s="37">
        <v>12000</v>
      </c>
      <c r="D666" s="37">
        <v>12000</v>
      </c>
      <c r="E666" s="60"/>
      <c r="F666" s="37">
        <v>12000</v>
      </c>
      <c r="G666" s="37">
        <v>12000</v>
      </c>
      <c r="H666" s="331"/>
      <c r="I666" s="37">
        <v>12000</v>
      </c>
      <c r="J666" s="37">
        <v>12000</v>
      </c>
      <c r="K666" s="331"/>
    </row>
    <row r="667" spans="1:11" ht="11.25">
      <c r="A667" s="185" t="s">
        <v>160</v>
      </c>
      <c r="B667" s="373"/>
      <c r="C667" s="37">
        <v>160</v>
      </c>
      <c r="D667" s="37">
        <v>160</v>
      </c>
      <c r="E667" s="60"/>
      <c r="F667" s="37">
        <v>160</v>
      </c>
      <c r="G667" s="37">
        <v>160</v>
      </c>
      <c r="H667" s="331"/>
      <c r="I667" s="37">
        <v>160</v>
      </c>
      <c r="J667" s="37">
        <v>160</v>
      </c>
      <c r="K667" s="331"/>
    </row>
    <row r="668" spans="1:11" ht="11.25">
      <c r="A668" s="185" t="s">
        <v>161</v>
      </c>
      <c r="B668" s="373"/>
      <c r="C668" s="37">
        <v>50</v>
      </c>
      <c r="D668" s="37">
        <v>50</v>
      </c>
      <c r="E668" s="60"/>
      <c r="F668" s="37">
        <v>50</v>
      </c>
      <c r="G668" s="37">
        <v>50</v>
      </c>
      <c r="H668" s="331"/>
      <c r="I668" s="37">
        <v>50</v>
      </c>
      <c r="J668" s="37">
        <v>50</v>
      </c>
      <c r="K668" s="331"/>
    </row>
    <row r="669" spans="1:11" ht="22.5">
      <c r="A669" s="185" t="s">
        <v>162</v>
      </c>
      <c r="B669" s="373"/>
      <c r="C669" s="37">
        <v>8</v>
      </c>
      <c r="D669" s="37">
        <v>8</v>
      </c>
      <c r="E669" s="60"/>
      <c r="F669" s="37">
        <v>8</v>
      </c>
      <c r="G669" s="37">
        <v>8</v>
      </c>
      <c r="H669" s="331"/>
      <c r="I669" s="37">
        <v>8</v>
      </c>
      <c r="J669" s="37">
        <v>8</v>
      </c>
      <c r="K669" s="331"/>
    </row>
    <row r="670" spans="1:11" ht="11.25">
      <c r="A670" s="335" t="s">
        <v>308</v>
      </c>
      <c r="B670" s="373"/>
      <c r="C670" s="37"/>
      <c r="D670" s="37"/>
      <c r="E670" s="60"/>
      <c r="F670" s="331"/>
      <c r="G670" s="331"/>
      <c r="H670" s="331"/>
      <c r="I670" s="331"/>
      <c r="J670" s="331"/>
      <c r="K670" s="331"/>
    </row>
    <row r="671" spans="1:11" ht="11.25">
      <c r="A671" s="261" t="s">
        <v>163</v>
      </c>
      <c r="B671" s="373"/>
      <c r="C671" s="37">
        <v>160</v>
      </c>
      <c r="D671" s="37">
        <v>160</v>
      </c>
      <c r="E671" s="60"/>
      <c r="F671" s="331">
        <v>176</v>
      </c>
      <c r="G671" s="331">
        <v>176</v>
      </c>
      <c r="H671" s="331"/>
      <c r="I671" s="331">
        <v>220</v>
      </c>
      <c r="J671" s="331">
        <v>220</v>
      </c>
      <c r="K671" s="331"/>
    </row>
    <row r="672" spans="1:11" ht="11.25">
      <c r="A672" s="261" t="s">
        <v>164</v>
      </c>
      <c r="B672" s="373"/>
      <c r="C672" s="37">
        <v>135</v>
      </c>
      <c r="D672" s="37">
        <v>135</v>
      </c>
      <c r="E672" s="60"/>
      <c r="F672" s="331">
        <v>148</v>
      </c>
      <c r="G672" s="331">
        <v>148</v>
      </c>
      <c r="H672" s="331"/>
      <c r="I672" s="331">
        <v>185</v>
      </c>
      <c r="J672" s="331">
        <v>185</v>
      </c>
      <c r="K672" s="331"/>
    </row>
    <row r="673" spans="1:11" ht="22.5">
      <c r="A673" s="261" t="s">
        <v>165</v>
      </c>
      <c r="B673" s="373"/>
      <c r="C673" s="37">
        <v>500</v>
      </c>
      <c r="D673" s="37">
        <v>500</v>
      </c>
      <c r="E673" s="60"/>
      <c r="F673" s="331">
        <v>550</v>
      </c>
      <c r="G673" s="331">
        <v>550</v>
      </c>
      <c r="H673" s="331"/>
      <c r="I673" s="331">
        <v>580</v>
      </c>
      <c r="J673" s="331">
        <v>580</v>
      </c>
      <c r="K673" s="331"/>
    </row>
    <row r="674" spans="1:11" ht="11.25">
      <c r="A674" s="261" t="s">
        <v>166</v>
      </c>
      <c r="B674" s="373"/>
      <c r="C674" s="37">
        <v>500</v>
      </c>
      <c r="D674" s="37">
        <v>500</v>
      </c>
      <c r="E674" s="60"/>
      <c r="F674" s="331">
        <v>550</v>
      </c>
      <c r="G674" s="331">
        <v>550</v>
      </c>
      <c r="H674" s="331"/>
      <c r="I674" s="331">
        <v>580</v>
      </c>
      <c r="J674" s="331">
        <v>580</v>
      </c>
      <c r="K674" s="331"/>
    </row>
    <row r="675" spans="1:11" ht="22.5">
      <c r="A675" s="261" t="s">
        <v>167</v>
      </c>
      <c r="B675" s="373"/>
      <c r="C675" s="37">
        <v>730</v>
      </c>
      <c r="D675" s="37">
        <v>730</v>
      </c>
      <c r="E675" s="60"/>
      <c r="F675" s="331">
        <v>800</v>
      </c>
      <c r="G675" s="331">
        <v>800</v>
      </c>
      <c r="H675" s="331"/>
      <c r="I675" s="331">
        <v>820</v>
      </c>
      <c r="J675" s="331">
        <v>820</v>
      </c>
      <c r="K675" s="331"/>
    </row>
    <row r="676" spans="1:11" ht="22.5">
      <c r="A676" s="261" t="s">
        <v>168</v>
      </c>
      <c r="B676" s="373"/>
      <c r="C676" s="37">
        <v>1000</v>
      </c>
      <c r="D676" s="37">
        <v>1000</v>
      </c>
      <c r="E676" s="60"/>
      <c r="F676" s="331">
        <v>1100</v>
      </c>
      <c r="G676" s="331">
        <v>1100</v>
      </c>
      <c r="H676" s="331"/>
      <c r="I676" s="331">
        <v>1150</v>
      </c>
      <c r="J676" s="331">
        <v>1150</v>
      </c>
      <c r="K676" s="331"/>
    </row>
    <row r="677" spans="1:11" ht="22.5">
      <c r="A677" s="261" t="s">
        <v>169</v>
      </c>
      <c r="B677" s="373"/>
      <c r="C677" s="37">
        <v>700</v>
      </c>
      <c r="D677" s="37">
        <v>700</v>
      </c>
      <c r="E677" s="60"/>
      <c r="F677" s="331">
        <v>770</v>
      </c>
      <c r="G677" s="331">
        <v>770</v>
      </c>
      <c r="H677" s="331"/>
      <c r="I677" s="331">
        <v>807</v>
      </c>
      <c r="J677" s="331">
        <v>807</v>
      </c>
      <c r="K677" s="331"/>
    </row>
    <row r="678" spans="1:11" ht="11.25">
      <c r="A678" s="185" t="s">
        <v>170</v>
      </c>
      <c r="B678" s="373"/>
      <c r="C678" s="37">
        <v>770</v>
      </c>
      <c r="D678" s="37">
        <v>770</v>
      </c>
      <c r="E678" s="60"/>
      <c r="F678" s="331">
        <v>780</v>
      </c>
      <c r="G678" s="331">
        <v>780</v>
      </c>
      <c r="H678" s="331"/>
      <c r="I678" s="331">
        <v>818</v>
      </c>
      <c r="J678" s="331">
        <v>818</v>
      </c>
      <c r="K678" s="331"/>
    </row>
    <row r="679" spans="1:11" ht="11.25">
      <c r="A679" s="335" t="s">
        <v>667</v>
      </c>
      <c r="B679" s="373"/>
      <c r="C679" s="37"/>
      <c r="D679" s="37"/>
      <c r="E679" s="60"/>
      <c r="F679" s="331"/>
      <c r="G679" s="331"/>
      <c r="H679" s="331"/>
      <c r="I679" s="331"/>
      <c r="J679" s="331"/>
      <c r="K679" s="331"/>
    </row>
    <row r="680" spans="1:11" ht="22.5">
      <c r="A680" s="379" t="s">
        <v>171</v>
      </c>
      <c r="B680" s="373"/>
      <c r="C680" s="37">
        <v>40</v>
      </c>
      <c r="D680" s="37">
        <v>40</v>
      </c>
      <c r="E680" s="60"/>
      <c r="F680" s="37">
        <v>40</v>
      </c>
      <c r="G680" s="37">
        <v>40</v>
      </c>
      <c r="H680" s="331"/>
      <c r="I680" s="37">
        <v>40</v>
      </c>
      <c r="J680" s="37">
        <v>40</v>
      </c>
      <c r="K680" s="331"/>
    </row>
    <row r="681" spans="1:11" ht="12">
      <c r="A681" s="190">
        <v>10116</v>
      </c>
      <c r="B681" s="38"/>
      <c r="C681" s="160"/>
      <c r="D681" s="160"/>
      <c r="E681" s="160"/>
      <c r="F681" s="160"/>
      <c r="G681" s="160"/>
      <c r="H681" s="160"/>
      <c r="I681" s="160"/>
      <c r="J681" s="160"/>
      <c r="K681" s="161"/>
    </row>
    <row r="682" spans="1:11" ht="11.25">
      <c r="A682" s="275" t="s">
        <v>730</v>
      </c>
      <c r="B682" s="276"/>
      <c r="C682" s="183">
        <f>D682+E682</f>
        <v>1166.611</v>
      </c>
      <c r="D682" s="263">
        <v>1166.611</v>
      </c>
      <c r="E682" s="263"/>
      <c r="F682" s="183">
        <f>G682+H682</f>
        <v>1294.93</v>
      </c>
      <c r="G682" s="263">
        <v>1294.93</v>
      </c>
      <c r="H682" s="263"/>
      <c r="I682" s="183">
        <f>J682+K682</f>
        <v>1644</v>
      </c>
      <c r="J682" s="263">
        <v>1644</v>
      </c>
      <c r="K682" s="277"/>
    </row>
    <row r="683" spans="1:11" ht="33.75">
      <c r="A683" s="217" t="s">
        <v>731</v>
      </c>
      <c r="B683" s="38"/>
      <c r="C683" s="160"/>
      <c r="D683" s="160"/>
      <c r="E683" s="160"/>
      <c r="F683" s="160"/>
      <c r="G683" s="160"/>
      <c r="H683" s="160"/>
      <c r="I683" s="160"/>
      <c r="J683" s="160"/>
      <c r="K683" s="161"/>
    </row>
    <row r="684" spans="1:11" ht="12">
      <c r="A684" s="232">
        <v>250301</v>
      </c>
      <c r="B684" s="36"/>
      <c r="C684" s="158"/>
      <c r="D684" s="158"/>
      <c r="E684" s="158"/>
      <c r="F684" s="158"/>
      <c r="G684" s="158"/>
      <c r="H684" s="158"/>
      <c r="I684" s="158"/>
      <c r="J684" s="158"/>
      <c r="K684" s="159"/>
    </row>
    <row r="685" spans="1:11" ht="22.5">
      <c r="A685" s="68" t="s">
        <v>529</v>
      </c>
      <c r="B685" s="36"/>
      <c r="C685" s="170">
        <f>D685+E685</f>
        <v>84780.1</v>
      </c>
      <c r="D685" s="170">
        <v>84780.1</v>
      </c>
      <c r="E685" s="170"/>
      <c r="F685" s="170">
        <f>G685+H685</f>
        <v>84780.1</v>
      </c>
      <c r="G685" s="170">
        <v>84780.1</v>
      </c>
      <c r="H685" s="170"/>
      <c r="I685" s="170">
        <f>J685+K685</f>
        <v>84780.1</v>
      </c>
      <c r="J685" s="170">
        <v>84780.1</v>
      </c>
      <c r="K685" s="252"/>
    </row>
    <row r="686" spans="1:11" ht="12">
      <c r="A686" s="232">
        <v>250306</v>
      </c>
      <c r="B686" s="36"/>
      <c r="C686" s="158"/>
      <c r="D686" s="158"/>
      <c r="E686" s="158"/>
      <c r="F686" s="158"/>
      <c r="G686" s="158"/>
      <c r="H686" s="158"/>
      <c r="I686" s="158"/>
      <c r="J686" s="158"/>
      <c r="K686" s="159"/>
    </row>
    <row r="687" spans="1:11" ht="22.5">
      <c r="A687" s="253" t="s">
        <v>530</v>
      </c>
      <c r="B687" s="36"/>
      <c r="C687" s="170">
        <f>D687+E687</f>
        <v>8560</v>
      </c>
      <c r="D687" s="170">
        <v>8560</v>
      </c>
      <c r="E687" s="170"/>
      <c r="F687" s="170">
        <f>G687+H687</f>
        <v>8560</v>
      </c>
      <c r="G687" s="170">
        <v>8560</v>
      </c>
      <c r="H687" s="170"/>
      <c r="I687" s="170">
        <f>J687+K687</f>
        <v>8560</v>
      </c>
      <c r="J687" s="170">
        <v>8560</v>
      </c>
      <c r="K687" s="252"/>
    </row>
    <row r="688" spans="1:11" ht="12">
      <c r="A688" s="232">
        <v>240900</v>
      </c>
      <c r="B688" s="36"/>
      <c r="C688" s="158"/>
      <c r="D688" s="158"/>
      <c r="E688" s="158"/>
      <c r="F688" s="158"/>
      <c r="G688" s="158"/>
      <c r="H688" s="158"/>
      <c r="I688" s="158"/>
      <c r="J688" s="158"/>
      <c r="K688" s="159"/>
    </row>
    <row r="689" spans="1:11" ht="11.25">
      <c r="A689" s="254" t="s">
        <v>531</v>
      </c>
      <c r="B689" s="36"/>
      <c r="C689" s="170">
        <f>D689+E689</f>
        <v>17000</v>
      </c>
      <c r="D689" s="170"/>
      <c r="E689" s="170">
        <v>17000</v>
      </c>
      <c r="F689" s="170">
        <f>G689+H689</f>
        <v>17000</v>
      </c>
      <c r="G689" s="170"/>
      <c r="H689" s="170">
        <v>17000</v>
      </c>
      <c r="I689" s="170">
        <f>J689+K689</f>
        <v>17000</v>
      </c>
      <c r="J689" s="170"/>
      <c r="K689" s="252">
        <v>17000</v>
      </c>
    </row>
    <row r="690" spans="1:11" ht="12">
      <c r="A690" s="232">
        <v>250311</v>
      </c>
      <c r="B690" s="36"/>
      <c r="C690" s="158"/>
      <c r="D690" s="158"/>
      <c r="E690" s="158"/>
      <c r="F690" s="158"/>
      <c r="G690" s="158"/>
      <c r="H690" s="158"/>
      <c r="I690" s="158"/>
      <c r="J690" s="158"/>
      <c r="K690" s="159"/>
    </row>
    <row r="691" spans="1:11" ht="11.25">
      <c r="A691" s="254" t="s">
        <v>532</v>
      </c>
      <c r="B691" s="36"/>
      <c r="C691" s="170">
        <f>D691+E691</f>
        <v>15409.39</v>
      </c>
      <c r="D691" s="170">
        <v>15409.39</v>
      </c>
      <c r="E691" s="170"/>
      <c r="F691" s="170">
        <f>G691+H691</f>
        <v>15409.39</v>
      </c>
      <c r="G691" s="170">
        <v>15409.39</v>
      </c>
      <c r="H691" s="170"/>
      <c r="I691" s="170">
        <f>J691+K691</f>
        <v>15409.39</v>
      </c>
      <c r="J691" s="170">
        <v>15409.39</v>
      </c>
      <c r="K691" s="252"/>
    </row>
    <row r="692" spans="1:11" ht="12">
      <c r="A692" s="232">
        <v>250324</v>
      </c>
      <c r="B692" s="36"/>
      <c r="C692" s="158"/>
      <c r="D692" s="158"/>
      <c r="E692" s="158"/>
      <c r="F692" s="158"/>
      <c r="G692" s="158"/>
      <c r="H692" s="158"/>
      <c r="I692" s="158"/>
      <c r="J692" s="158"/>
      <c r="K692" s="159"/>
    </row>
    <row r="693" spans="1:11" ht="22.5">
      <c r="A693" s="255" t="s">
        <v>34</v>
      </c>
      <c r="B693" s="38"/>
      <c r="C693" s="170">
        <f>D693+E693</f>
        <v>2000</v>
      </c>
      <c r="D693" s="170"/>
      <c r="E693" s="170">
        <v>2000</v>
      </c>
      <c r="F693" s="170">
        <f>G693+H693</f>
        <v>2000</v>
      </c>
      <c r="G693" s="170"/>
      <c r="H693" s="170">
        <v>2000</v>
      </c>
      <c r="I693" s="170">
        <f>J693+K693</f>
        <v>2000</v>
      </c>
      <c r="J693" s="170"/>
      <c r="K693" s="252">
        <v>2000</v>
      </c>
    </row>
    <row r="694" spans="1:11" ht="12">
      <c r="A694" s="232">
        <v>250324</v>
      </c>
      <c r="B694" s="38"/>
      <c r="C694" s="158"/>
      <c r="D694" s="158"/>
      <c r="E694" s="158"/>
      <c r="F694" s="158"/>
      <c r="G694" s="158"/>
      <c r="H694" s="158"/>
      <c r="I694" s="158"/>
      <c r="J694" s="158"/>
      <c r="K694" s="159"/>
    </row>
    <row r="695" spans="1:11" ht="22.5">
      <c r="A695" s="255" t="s">
        <v>33</v>
      </c>
      <c r="B695" s="38"/>
      <c r="C695" s="170">
        <f>D695+E695</f>
        <v>1708.4</v>
      </c>
      <c r="D695" s="170"/>
      <c r="E695" s="170">
        <v>1708.4</v>
      </c>
      <c r="F695" s="170">
        <f>G695+H695</f>
        <v>1708.4</v>
      </c>
      <c r="G695" s="170"/>
      <c r="H695" s="170">
        <v>1708.4</v>
      </c>
      <c r="I695" s="170">
        <f>J695+K695</f>
        <v>1708.4</v>
      </c>
      <c r="J695" s="170"/>
      <c r="K695" s="252">
        <v>1708.4</v>
      </c>
    </row>
    <row r="696" spans="1:11" ht="12">
      <c r="A696" s="232">
        <v>250326</v>
      </c>
      <c r="B696" s="38"/>
      <c r="C696" s="158"/>
      <c r="D696" s="158"/>
      <c r="E696" s="158"/>
      <c r="F696" s="158"/>
      <c r="G696" s="158"/>
      <c r="H696" s="158"/>
      <c r="I696" s="158"/>
      <c r="J696" s="158"/>
      <c r="K696" s="159"/>
    </row>
    <row r="697" spans="1:11" ht="45">
      <c r="A697" s="255" t="s">
        <v>533</v>
      </c>
      <c r="B697" s="38"/>
      <c r="C697" s="170">
        <f>D697+E697</f>
        <v>57091.6</v>
      </c>
      <c r="D697" s="170">
        <v>57091.6</v>
      </c>
      <c r="E697" s="170"/>
      <c r="F697" s="170">
        <f>G697+H697</f>
        <v>57091.6</v>
      </c>
      <c r="G697" s="170">
        <v>57091.6</v>
      </c>
      <c r="H697" s="170"/>
      <c r="I697" s="170">
        <f>J697+K697</f>
        <v>57091.6</v>
      </c>
      <c r="J697" s="170">
        <v>57091.6</v>
      </c>
      <c r="K697" s="252"/>
    </row>
    <row r="698" spans="1:11" ht="12">
      <c r="A698" s="232" t="s">
        <v>321</v>
      </c>
      <c r="B698" s="56"/>
      <c r="C698" s="170"/>
      <c r="D698" s="170"/>
      <c r="E698" s="170"/>
      <c r="F698" s="170"/>
      <c r="G698" s="170"/>
      <c r="H698" s="170"/>
      <c r="I698" s="170"/>
      <c r="J698" s="170"/>
      <c r="K698" s="174"/>
    </row>
    <row r="699" spans="1:11" ht="22.5">
      <c r="A699" s="256" t="s">
        <v>534</v>
      </c>
      <c r="B699" s="57"/>
      <c r="C699" s="170">
        <f>D699+E699</f>
        <v>17533.8</v>
      </c>
      <c r="D699" s="170">
        <v>17533.8</v>
      </c>
      <c r="E699" s="170"/>
      <c r="F699" s="170">
        <f>G699+H699</f>
        <v>17533.8</v>
      </c>
      <c r="G699" s="170">
        <v>17533.8</v>
      </c>
      <c r="H699" s="170"/>
      <c r="I699" s="170">
        <f>J699+K699</f>
        <v>17533.8</v>
      </c>
      <c r="J699" s="170">
        <v>17533.8</v>
      </c>
      <c r="K699" s="252"/>
    </row>
    <row r="700" spans="1:11" ht="12">
      <c r="A700" s="232">
        <v>250380</v>
      </c>
      <c r="B700" s="57"/>
      <c r="C700" s="170"/>
      <c r="D700" s="170"/>
      <c r="E700" s="170"/>
      <c r="F700" s="170"/>
      <c r="G700" s="170"/>
      <c r="H700" s="170"/>
      <c r="I700" s="170"/>
      <c r="J700" s="170"/>
      <c r="K700" s="174"/>
    </row>
    <row r="701" spans="1:11" ht="56.25">
      <c r="A701" s="256" t="s">
        <v>211</v>
      </c>
      <c r="B701" s="57"/>
      <c r="C701" s="170">
        <f>D701+E701</f>
        <v>182.6</v>
      </c>
      <c r="D701" s="170">
        <v>182.6</v>
      </c>
      <c r="E701" s="170"/>
      <c r="F701" s="170">
        <f>G701+H701</f>
        <v>182.6</v>
      </c>
      <c r="G701" s="170">
        <v>182.6</v>
      </c>
      <c r="H701" s="170"/>
      <c r="I701" s="170">
        <f>J701+K701</f>
        <v>182.6</v>
      </c>
      <c r="J701" s="170">
        <v>182.6</v>
      </c>
      <c r="K701" s="252"/>
    </row>
    <row r="702" spans="1:11" ht="12">
      <c r="A702" s="232">
        <v>250380</v>
      </c>
      <c r="B702" s="57"/>
      <c r="C702" s="170"/>
      <c r="D702" s="170"/>
      <c r="E702" s="170"/>
      <c r="F702" s="170"/>
      <c r="G702" s="170"/>
      <c r="H702" s="170"/>
      <c r="I702" s="170"/>
      <c r="J702" s="170"/>
      <c r="K702" s="174"/>
    </row>
    <row r="703" spans="1:11" ht="22.5">
      <c r="A703" s="256" t="s">
        <v>535</v>
      </c>
      <c r="B703" s="57"/>
      <c r="C703" s="170">
        <f>D703+E703</f>
        <v>634.2</v>
      </c>
      <c r="D703" s="170">
        <v>634.2</v>
      </c>
      <c r="E703" s="170"/>
      <c r="F703" s="170">
        <f>G703+H703</f>
        <v>634.2</v>
      </c>
      <c r="G703" s="170">
        <v>634.2</v>
      </c>
      <c r="H703" s="170"/>
      <c r="I703" s="170">
        <f>J703+K703</f>
        <v>634.2</v>
      </c>
      <c r="J703" s="170">
        <v>634.2</v>
      </c>
      <c r="K703" s="252"/>
    </row>
    <row r="704" spans="1:11" ht="12">
      <c r="A704" s="232">
        <v>250380</v>
      </c>
      <c r="B704" s="57"/>
      <c r="C704" s="170"/>
      <c r="D704" s="170"/>
      <c r="E704" s="170"/>
      <c r="F704" s="170"/>
      <c r="G704" s="170"/>
      <c r="H704" s="170"/>
      <c r="I704" s="170"/>
      <c r="J704" s="170"/>
      <c r="K704" s="174"/>
    </row>
    <row r="705" spans="1:11" ht="45">
      <c r="A705" s="256" t="s">
        <v>536</v>
      </c>
      <c r="B705" s="57"/>
      <c r="C705" s="170">
        <f>D705+E705</f>
        <v>2000</v>
      </c>
      <c r="D705" s="170">
        <v>2000</v>
      </c>
      <c r="E705" s="170"/>
      <c r="F705" s="170">
        <f>G705+H705</f>
        <v>2000</v>
      </c>
      <c r="G705" s="170">
        <v>2000</v>
      </c>
      <c r="H705" s="170"/>
      <c r="I705" s="170">
        <f>J705+K705</f>
        <v>2000</v>
      </c>
      <c r="J705" s="170">
        <v>2000</v>
      </c>
      <c r="K705" s="252"/>
    </row>
    <row r="706" spans="1:11" ht="12">
      <c r="A706" s="232">
        <v>250380</v>
      </c>
      <c r="B706" s="57"/>
      <c r="C706" s="170"/>
      <c r="D706" s="170"/>
      <c r="E706" s="170"/>
      <c r="F706" s="170"/>
      <c r="G706" s="170"/>
      <c r="H706" s="170"/>
      <c r="I706" s="170"/>
      <c r="J706" s="170"/>
      <c r="K706" s="174"/>
    </row>
    <row r="707" spans="1:11" ht="22.5">
      <c r="A707" s="256" t="s">
        <v>210</v>
      </c>
      <c r="B707" s="57"/>
      <c r="C707" s="170">
        <f>D707+E707</f>
        <v>2978.3</v>
      </c>
      <c r="D707" s="170">
        <v>2978.3</v>
      </c>
      <c r="E707" s="170"/>
      <c r="F707" s="170">
        <f>G707+H707</f>
        <v>2978.3</v>
      </c>
      <c r="G707" s="170">
        <v>2978.3</v>
      </c>
      <c r="H707" s="170"/>
      <c r="I707" s="170">
        <f>J707+K707</f>
        <v>2978.3</v>
      </c>
      <c r="J707" s="170">
        <v>2978.3</v>
      </c>
      <c r="K707" s="252"/>
    </row>
    <row r="708" spans="1:11" ht="12">
      <c r="A708" s="232">
        <v>250380</v>
      </c>
      <c r="B708" s="57"/>
      <c r="C708" s="170"/>
      <c r="D708" s="170"/>
      <c r="E708" s="170"/>
      <c r="F708" s="170"/>
      <c r="G708" s="170"/>
      <c r="H708" s="170"/>
      <c r="I708" s="170"/>
      <c r="J708" s="170"/>
      <c r="K708" s="174"/>
    </row>
    <row r="709" spans="1:11" ht="22.5">
      <c r="A709" s="83" t="s">
        <v>175</v>
      </c>
      <c r="B709" s="57"/>
      <c r="C709" s="170">
        <f>D709+E709</f>
        <v>600</v>
      </c>
      <c r="D709" s="170">
        <v>600</v>
      </c>
      <c r="E709" s="170"/>
      <c r="F709" s="170">
        <f>G709+H709</f>
        <v>600</v>
      </c>
      <c r="G709" s="170">
        <v>600</v>
      </c>
      <c r="H709" s="170"/>
      <c r="I709" s="170">
        <f>J709+K709</f>
        <v>600</v>
      </c>
      <c r="J709" s="170">
        <v>600</v>
      </c>
      <c r="K709" s="252"/>
    </row>
    <row r="710" spans="1:11" ht="12">
      <c r="A710" s="232">
        <v>250380</v>
      </c>
      <c r="B710" s="249"/>
      <c r="C710" s="257"/>
      <c r="D710" s="257"/>
      <c r="E710" s="257"/>
      <c r="F710" s="257"/>
      <c r="G710" s="257"/>
      <c r="H710" s="257"/>
      <c r="I710" s="257"/>
      <c r="J710" s="257"/>
      <c r="K710" s="258"/>
    </row>
    <row r="711" spans="1:11" ht="45">
      <c r="A711" s="256" t="s">
        <v>610</v>
      </c>
      <c r="B711" s="249"/>
      <c r="C711" s="170">
        <f>D711+E711</f>
        <v>60</v>
      </c>
      <c r="D711" s="158">
        <v>60</v>
      </c>
      <c r="E711" s="158"/>
      <c r="F711" s="170">
        <f>G711+H711</f>
        <v>60</v>
      </c>
      <c r="G711" s="158">
        <v>60</v>
      </c>
      <c r="H711" s="158"/>
      <c r="I711" s="170">
        <f>J711+K711</f>
        <v>60</v>
      </c>
      <c r="J711" s="158">
        <v>60</v>
      </c>
      <c r="K711" s="258"/>
    </row>
    <row r="712" spans="1:11" ht="12">
      <c r="A712" s="232">
        <v>250102</v>
      </c>
      <c r="B712" s="57"/>
      <c r="C712" s="170"/>
      <c r="D712" s="170"/>
      <c r="E712" s="170"/>
      <c r="F712" s="170"/>
      <c r="G712" s="170"/>
      <c r="H712" s="170"/>
      <c r="I712" s="170"/>
      <c r="J712" s="170"/>
      <c r="K712" s="174"/>
    </row>
    <row r="713" spans="1:11" ht="12">
      <c r="A713" s="256" t="s">
        <v>176</v>
      </c>
      <c r="B713" s="57"/>
      <c r="C713" s="175">
        <f>D713+E713</f>
        <v>500</v>
      </c>
      <c r="D713" s="175">
        <v>500</v>
      </c>
      <c r="E713" s="175"/>
      <c r="F713" s="175">
        <f>G713+H713</f>
        <v>500</v>
      </c>
      <c r="G713" s="175">
        <v>500</v>
      </c>
      <c r="H713" s="175"/>
      <c r="I713" s="175">
        <f>J713+K713</f>
        <v>500</v>
      </c>
      <c r="J713" s="175">
        <v>500</v>
      </c>
      <c r="K713" s="176"/>
    </row>
    <row r="714" spans="1:11" ht="12">
      <c r="A714" s="84" t="s">
        <v>268</v>
      </c>
      <c r="B714" s="31"/>
      <c r="C714" s="177">
        <f>D714+E714</f>
        <v>803870.997</v>
      </c>
      <c r="D714" s="177">
        <v>725088.9</v>
      </c>
      <c r="E714" s="177">
        <v>78782.097</v>
      </c>
      <c r="F714" s="177">
        <f>G714+H714</f>
        <v>884258.0970000001</v>
      </c>
      <c r="G714" s="177">
        <v>797597.79</v>
      </c>
      <c r="H714" s="177">
        <v>86660.307</v>
      </c>
      <c r="I714" s="177">
        <f>J714+K714</f>
        <v>972683.906</v>
      </c>
      <c r="J714" s="177">
        <v>877357.569</v>
      </c>
      <c r="K714" s="178">
        <v>95326.337</v>
      </c>
    </row>
    <row r="715" spans="1:11" ht="12.75" thickBot="1">
      <c r="A715" s="85" t="s">
        <v>177</v>
      </c>
      <c r="B715" s="58"/>
      <c r="C715" s="177">
        <f>D715+E715</f>
        <v>592832.6070000001</v>
      </c>
      <c r="D715" s="179">
        <v>534758.91</v>
      </c>
      <c r="E715" s="179">
        <v>58073.697</v>
      </c>
      <c r="F715" s="177">
        <f>G715+H715</f>
        <v>673219.707</v>
      </c>
      <c r="G715" s="179">
        <v>607267.8</v>
      </c>
      <c r="H715" s="179">
        <v>65951.907</v>
      </c>
      <c r="I715" s="177">
        <f>J715+K715</f>
        <v>761645.5160000001</v>
      </c>
      <c r="J715" s="179">
        <v>687027.579</v>
      </c>
      <c r="K715" s="180">
        <v>74617.937</v>
      </c>
    </row>
    <row r="716" spans="1:11" ht="11.25">
      <c r="A716" s="20"/>
      <c r="B716" s="20"/>
      <c r="C716" s="181"/>
      <c r="D716" s="181"/>
      <c r="E716" s="181"/>
      <c r="F716" s="181"/>
      <c r="G716" s="181"/>
      <c r="H716" s="181"/>
      <c r="I716" s="181"/>
      <c r="J716" s="181"/>
      <c r="K716" s="181"/>
    </row>
    <row r="717" spans="1:11" ht="11.25">
      <c r="A717" s="20"/>
      <c r="B717" s="20"/>
      <c r="C717" s="181"/>
      <c r="D717" s="181"/>
      <c r="E717" s="181"/>
      <c r="F717" s="181"/>
      <c r="G717" s="181"/>
      <c r="H717" s="181"/>
      <c r="I717" s="181"/>
      <c r="J717" s="181"/>
      <c r="K717" s="181"/>
    </row>
    <row r="718" spans="1:11" ht="11.25">
      <c r="A718" s="20"/>
      <c r="B718" s="20"/>
      <c r="C718" s="181"/>
      <c r="D718" s="181"/>
      <c r="E718" s="181"/>
      <c r="F718" s="181"/>
      <c r="G718" s="181"/>
      <c r="H718" s="181"/>
      <c r="I718" s="181"/>
      <c r="J718" s="181"/>
      <c r="K718" s="181"/>
    </row>
    <row r="719" spans="1:11" ht="11.25">
      <c r="A719" s="20"/>
      <c r="B719" s="20"/>
      <c r="C719" s="181"/>
      <c r="D719" s="181"/>
      <c r="E719" s="181"/>
      <c r="F719" s="181"/>
      <c r="G719" s="181"/>
      <c r="H719" s="181"/>
      <c r="I719" s="181"/>
      <c r="J719" s="181"/>
      <c r="K719" s="181"/>
    </row>
    <row r="720" spans="1:11" ht="11.25">
      <c r="A720" s="20"/>
      <c r="B720" s="20"/>
      <c r="C720" s="181"/>
      <c r="D720" s="181"/>
      <c r="E720" s="181"/>
      <c r="F720" s="181"/>
      <c r="G720" s="181"/>
      <c r="H720" s="181"/>
      <c r="I720" s="181"/>
      <c r="J720" s="181"/>
      <c r="K720" s="181"/>
    </row>
    <row r="721" spans="1:11" ht="12.75">
      <c r="A721" s="20"/>
      <c r="B721" s="55" t="s">
        <v>609</v>
      </c>
      <c r="C721" s="182"/>
      <c r="D721" s="182"/>
      <c r="E721" s="182"/>
      <c r="F721" s="182"/>
      <c r="G721" s="182" t="s">
        <v>322</v>
      </c>
      <c r="H721" s="181"/>
      <c r="I721" s="181"/>
      <c r="J721" s="181"/>
      <c r="K721" s="181"/>
    </row>
    <row r="722" spans="1:11" ht="12.75">
      <c r="A722" s="20"/>
      <c r="B722" s="55"/>
      <c r="C722" s="55"/>
      <c r="D722" s="55"/>
      <c r="E722" s="55"/>
      <c r="F722" s="55"/>
      <c r="G722" s="55"/>
      <c r="H722" s="20"/>
      <c r="I722" s="20"/>
      <c r="J722" s="20"/>
      <c r="K722" s="20"/>
    </row>
    <row r="723" spans="1:11" ht="11.25">
      <c r="A723" s="20"/>
      <c r="B723" s="20"/>
      <c r="C723" s="20"/>
      <c r="D723" s="20"/>
      <c r="E723" s="20"/>
      <c r="F723" s="20"/>
      <c r="G723" s="20"/>
      <c r="H723" s="20"/>
      <c r="I723" s="20"/>
      <c r="J723" s="20"/>
      <c r="K723" s="20"/>
    </row>
    <row r="724" spans="1:11" ht="11.25">
      <c r="A724" s="20"/>
      <c r="B724" s="20"/>
      <c r="C724" s="20"/>
      <c r="D724" s="20"/>
      <c r="E724" s="20"/>
      <c r="F724" s="20"/>
      <c r="G724" s="20"/>
      <c r="H724" s="20"/>
      <c r="I724" s="20"/>
      <c r="J724" s="20"/>
      <c r="K724" s="20"/>
    </row>
    <row r="725" spans="1:11" ht="11.25">
      <c r="A725" s="20"/>
      <c r="B725" s="20"/>
      <c r="C725" s="20"/>
      <c r="D725" s="20"/>
      <c r="E725" s="20"/>
      <c r="F725" s="20"/>
      <c r="G725" s="20"/>
      <c r="H725" s="20"/>
      <c r="I725" s="20"/>
      <c r="J725" s="20"/>
      <c r="K725" s="20"/>
    </row>
    <row r="726" spans="1:11" ht="11.25">
      <c r="A726" s="20"/>
      <c r="B726" s="20"/>
      <c r="C726" s="20"/>
      <c r="D726" s="20"/>
      <c r="E726" s="20"/>
      <c r="F726" s="20"/>
      <c r="G726" s="20"/>
      <c r="H726" s="20"/>
      <c r="I726" s="20"/>
      <c r="J726" s="20"/>
      <c r="K726" s="20"/>
    </row>
    <row r="727" spans="1:11" ht="11.25">
      <c r="A727" s="20"/>
      <c r="B727" s="20"/>
      <c r="C727" s="20"/>
      <c r="D727" s="20"/>
      <c r="E727" s="20"/>
      <c r="F727" s="20"/>
      <c r="G727" s="20"/>
      <c r="H727" s="20"/>
      <c r="I727" s="20"/>
      <c r="J727" s="20"/>
      <c r="K727" s="20"/>
    </row>
    <row r="728" spans="1:11" ht="11.25">
      <c r="A728" s="20"/>
      <c r="B728" s="20"/>
      <c r="C728" s="20"/>
      <c r="D728" s="20"/>
      <c r="E728" s="20"/>
      <c r="F728" s="20"/>
      <c r="G728" s="20"/>
      <c r="H728" s="20"/>
      <c r="I728" s="20"/>
      <c r="J728" s="20"/>
      <c r="K728" s="20"/>
    </row>
    <row r="729" spans="1:11" ht="11.25">
      <c r="A729" s="20"/>
      <c r="B729" s="20"/>
      <c r="C729" s="20"/>
      <c r="D729" s="20"/>
      <c r="E729" s="20"/>
      <c r="F729" s="20"/>
      <c r="G729" s="20"/>
      <c r="H729" s="20"/>
      <c r="I729" s="20"/>
      <c r="J729" s="20"/>
      <c r="K729" s="20"/>
    </row>
    <row r="730" spans="1:11" ht="11.25">
      <c r="A730" s="20"/>
      <c r="B730" s="20"/>
      <c r="C730" s="20"/>
      <c r="D730" s="20"/>
      <c r="E730" s="20"/>
      <c r="F730" s="20"/>
      <c r="G730" s="20"/>
      <c r="H730" s="20"/>
      <c r="I730" s="20"/>
      <c r="J730" s="20"/>
      <c r="K730" s="20"/>
    </row>
    <row r="731" spans="1:11" ht="11.25">
      <c r="A731" s="20"/>
      <c r="B731" s="20"/>
      <c r="C731" s="20"/>
      <c r="D731" s="20"/>
      <c r="E731" s="20"/>
      <c r="F731" s="20"/>
      <c r="G731" s="20"/>
      <c r="H731" s="20"/>
      <c r="I731" s="20"/>
      <c r="J731" s="20"/>
      <c r="K731" s="20"/>
    </row>
    <row r="732" spans="1:11" ht="11.25">
      <c r="A732" s="20"/>
      <c r="B732" s="20"/>
      <c r="C732" s="20"/>
      <c r="D732" s="20"/>
      <c r="E732" s="20"/>
      <c r="F732" s="20"/>
      <c r="G732" s="20"/>
      <c r="H732" s="20"/>
      <c r="I732" s="20"/>
      <c r="J732" s="20"/>
      <c r="K732" s="20"/>
    </row>
    <row r="733" spans="1:11" ht="11.25">
      <c r="A733" s="20"/>
      <c r="B733" s="20"/>
      <c r="C733" s="20"/>
      <c r="D733" s="20"/>
      <c r="E733" s="20"/>
      <c r="F733" s="20"/>
      <c r="G733" s="20"/>
      <c r="H733" s="20"/>
      <c r="I733" s="20"/>
      <c r="J733" s="20"/>
      <c r="K733" s="20"/>
    </row>
    <row r="734" spans="1:11" ht="11.25">
      <c r="A734" s="20"/>
      <c r="B734" s="20"/>
      <c r="C734" s="20"/>
      <c r="D734" s="20"/>
      <c r="E734" s="20"/>
      <c r="F734" s="20"/>
      <c r="G734" s="20"/>
      <c r="H734" s="20"/>
      <c r="I734" s="20"/>
      <c r="J734" s="20"/>
      <c r="K734" s="20"/>
    </row>
  </sheetData>
  <sheetProtection/>
  <mergeCells count="16">
    <mergeCell ref="A6:K6"/>
    <mergeCell ref="B10:B12"/>
    <mergeCell ref="J1:K1"/>
    <mergeCell ref="J2:K2"/>
    <mergeCell ref="J3:K3"/>
    <mergeCell ref="J4:K4"/>
    <mergeCell ref="I10:K10"/>
    <mergeCell ref="A10:A12"/>
    <mergeCell ref="C10:E10"/>
    <mergeCell ref="F10:H10"/>
    <mergeCell ref="J11:K11"/>
    <mergeCell ref="I11:I12"/>
    <mergeCell ref="G11:H11"/>
    <mergeCell ref="C11:C12"/>
    <mergeCell ref="D11:E11"/>
    <mergeCell ref="F11:F12"/>
  </mergeCells>
  <printOptions/>
  <pageMargins left="0.3937007874015748" right="0.03937007874015748" top="0.15748031496062992" bottom="0.15748031496062992" header="0.15748031496062992" footer="0.1574803149606299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O91"/>
  <sheetViews>
    <sheetView workbookViewId="0" topLeftCell="B1">
      <selection activeCell="L89" sqref="L89"/>
    </sheetView>
  </sheetViews>
  <sheetFormatPr defaultColWidth="9.33203125" defaultRowHeight="11.25"/>
  <cols>
    <col min="1" max="1" width="1.66796875" style="0" hidden="1" customWidth="1"/>
    <col min="2" max="2" width="11.5" style="0" customWidth="1"/>
    <col min="3" max="3" width="58.5" style="0" customWidth="1"/>
    <col min="4" max="4" width="13.66015625" style="0" customWidth="1"/>
    <col min="5" max="6" width="12.66015625" style="0" customWidth="1"/>
    <col min="7" max="7" width="14" style="0" customWidth="1"/>
    <col min="8" max="8" width="12.5" style="0" customWidth="1"/>
    <col min="9" max="9" width="12" style="0" customWidth="1"/>
    <col min="10" max="10" width="11.83203125" style="0" customWidth="1"/>
    <col min="11" max="11" width="13" style="0" customWidth="1"/>
    <col min="12" max="12" width="13.66015625" style="0" customWidth="1"/>
    <col min="13" max="13" width="11.33203125" style="0" customWidth="1"/>
    <col min="14" max="14" width="12.33203125" style="0" customWidth="1"/>
    <col min="15" max="15" width="13.5" style="0" customWidth="1"/>
    <col min="16" max="16384" width="10.33203125" style="0" customWidth="1"/>
  </cols>
  <sheetData>
    <row r="1" spans="14:15" ht="11.25">
      <c r="N1" s="444" t="s">
        <v>235</v>
      </c>
      <c r="O1" s="444"/>
    </row>
    <row r="2" spans="14:15" ht="11.25">
      <c r="N2" s="444" t="s">
        <v>195</v>
      </c>
      <c r="O2" s="444"/>
    </row>
    <row r="3" spans="14:15" ht="11.25">
      <c r="N3" s="444" t="s">
        <v>196</v>
      </c>
      <c r="O3" s="444"/>
    </row>
    <row r="4" spans="14:15" ht="11.25">
      <c r="N4" s="444" t="s">
        <v>197</v>
      </c>
      <c r="O4" s="444"/>
    </row>
    <row r="5" spans="1:15" ht="15">
      <c r="A5" s="449" t="s">
        <v>179</v>
      </c>
      <c r="B5" s="449"/>
      <c r="C5" s="449"/>
      <c r="D5" s="449"/>
      <c r="E5" s="449"/>
      <c r="F5" s="449"/>
      <c r="G5" s="449"/>
      <c r="H5" s="449"/>
      <c r="I5" s="449"/>
      <c r="J5" s="449"/>
      <c r="K5" s="449"/>
      <c r="L5" s="449"/>
      <c r="M5" s="449"/>
      <c r="N5" s="449"/>
      <c r="O5" s="449"/>
    </row>
    <row r="6" spans="2:15" ht="12" thickBot="1">
      <c r="B6" s="109"/>
      <c r="C6" s="109"/>
      <c r="D6" s="109"/>
      <c r="E6" s="109"/>
      <c r="F6" s="109"/>
      <c r="G6" s="109"/>
      <c r="H6" s="109"/>
      <c r="I6" s="109"/>
      <c r="J6" s="109"/>
      <c r="K6" s="109"/>
      <c r="L6" s="109"/>
      <c r="M6" s="109"/>
      <c r="N6" s="109"/>
      <c r="O6" s="109"/>
    </row>
    <row r="7" spans="1:15" ht="25.5" customHeight="1">
      <c r="A7" s="105"/>
      <c r="B7" s="450" t="s">
        <v>279</v>
      </c>
      <c r="C7" s="452" t="s">
        <v>270</v>
      </c>
      <c r="D7" s="445">
        <v>2006</v>
      </c>
      <c r="E7" s="446"/>
      <c r="F7" s="446"/>
      <c r="G7" s="447"/>
      <c r="H7" s="445">
        <v>2007</v>
      </c>
      <c r="I7" s="446"/>
      <c r="J7" s="446"/>
      <c r="K7" s="447"/>
      <c r="L7" s="445">
        <v>2008</v>
      </c>
      <c r="M7" s="446"/>
      <c r="N7" s="446"/>
      <c r="O7" s="448"/>
    </row>
    <row r="8" spans="1:15" ht="25.5" customHeight="1">
      <c r="A8" s="105"/>
      <c r="B8" s="450"/>
      <c r="C8" s="452"/>
      <c r="D8" s="454" t="s">
        <v>407</v>
      </c>
      <c r="E8" s="11" t="s">
        <v>408</v>
      </c>
      <c r="F8" s="11"/>
      <c r="G8" s="457" t="s">
        <v>283</v>
      </c>
      <c r="H8" s="454" t="s">
        <v>407</v>
      </c>
      <c r="I8" s="11" t="s">
        <v>408</v>
      </c>
      <c r="J8" s="11"/>
      <c r="K8" s="457" t="s">
        <v>283</v>
      </c>
      <c r="L8" s="454" t="s">
        <v>407</v>
      </c>
      <c r="M8" s="11" t="s">
        <v>408</v>
      </c>
      <c r="N8" s="11"/>
      <c r="O8" s="455" t="s">
        <v>283</v>
      </c>
    </row>
    <row r="9" spans="1:15" ht="36.75" customHeight="1">
      <c r="A9" s="105"/>
      <c r="B9" s="451"/>
      <c r="C9" s="453"/>
      <c r="D9" s="453"/>
      <c r="E9" s="12" t="s">
        <v>283</v>
      </c>
      <c r="F9" s="13" t="s">
        <v>271</v>
      </c>
      <c r="G9" s="458"/>
      <c r="H9" s="453"/>
      <c r="I9" s="12" t="s">
        <v>283</v>
      </c>
      <c r="J9" s="13" t="s">
        <v>271</v>
      </c>
      <c r="K9" s="458"/>
      <c r="L9" s="453"/>
      <c r="M9" s="12" t="s">
        <v>283</v>
      </c>
      <c r="N9" s="13" t="s">
        <v>271</v>
      </c>
      <c r="O9" s="456"/>
    </row>
    <row r="10" spans="1:15" ht="11.25">
      <c r="A10" s="105"/>
      <c r="B10" s="96" t="s">
        <v>18</v>
      </c>
      <c r="C10" s="14" t="s">
        <v>19</v>
      </c>
      <c r="D10" s="14" t="s">
        <v>20</v>
      </c>
      <c r="E10" s="14" t="s">
        <v>21</v>
      </c>
      <c r="F10" s="14" t="s">
        <v>22</v>
      </c>
      <c r="G10" s="14" t="s">
        <v>272</v>
      </c>
      <c r="H10" s="14" t="s">
        <v>24</v>
      </c>
      <c r="I10" s="14" t="s">
        <v>25</v>
      </c>
      <c r="J10" s="14" t="s">
        <v>26</v>
      </c>
      <c r="K10" s="14" t="s">
        <v>273</v>
      </c>
      <c r="L10" s="14" t="s">
        <v>290</v>
      </c>
      <c r="M10" s="14" t="s">
        <v>282</v>
      </c>
      <c r="N10" s="14" t="s">
        <v>274</v>
      </c>
      <c r="O10" s="110" t="s">
        <v>634</v>
      </c>
    </row>
    <row r="11" spans="1:15" s="15" customFormat="1" ht="22.5" customHeight="1">
      <c r="A11" s="106"/>
      <c r="B11" s="97" t="s">
        <v>635</v>
      </c>
      <c r="C11" s="16" t="s">
        <v>636</v>
      </c>
      <c r="D11" s="111">
        <v>579241.8</v>
      </c>
      <c r="E11" s="111">
        <v>17650</v>
      </c>
      <c r="F11" s="111"/>
      <c r="G11" s="111">
        <v>596891.8</v>
      </c>
      <c r="H11" s="111">
        <f>H12+H18+H21+H25</f>
        <v>775140</v>
      </c>
      <c r="I11" s="112">
        <v>18000</v>
      </c>
      <c r="J11" s="111"/>
      <c r="K11" s="111">
        <f>H11+I11</f>
        <v>793140</v>
      </c>
      <c r="L11" s="111">
        <f>L12+L18+L21+L25</f>
        <v>863347</v>
      </c>
      <c r="M11" s="111">
        <v>18000</v>
      </c>
      <c r="N11" s="111"/>
      <c r="O11" s="111">
        <f>L11+M11</f>
        <v>881347</v>
      </c>
    </row>
    <row r="12" spans="1:15" s="17" customFormat="1" ht="23.25" customHeight="1">
      <c r="A12" s="107"/>
      <c r="B12" s="98" t="s">
        <v>637</v>
      </c>
      <c r="C12" s="18" t="s">
        <v>638</v>
      </c>
      <c r="D12" s="115">
        <f>D13+D14</f>
        <v>496134</v>
      </c>
      <c r="E12" s="113"/>
      <c r="F12" s="114"/>
      <c r="G12" s="115">
        <f>D12+E12</f>
        <v>496134</v>
      </c>
      <c r="H12" s="115">
        <f>H13+H14</f>
        <v>696545</v>
      </c>
      <c r="I12" s="114"/>
      <c r="J12" s="114"/>
      <c r="K12" s="111">
        <f aca="true" t="shared" si="0" ref="K12:K50">H12+I12</f>
        <v>696545</v>
      </c>
      <c r="L12" s="115">
        <f>L13+L14</f>
        <v>783702</v>
      </c>
      <c r="M12" s="114"/>
      <c r="N12" s="114"/>
      <c r="O12" s="111">
        <f>L12+M12</f>
        <v>783702</v>
      </c>
    </row>
    <row r="13" spans="1:15" ht="22.5" customHeight="1">
      <c r="A13" s="105"/>
      <c r="B13" s="7" t="s">
        <v>639</v>
      </c>
      <c r="C13" s="7" t="s">
        <v>640</v>
      </c>
      <c r="D13" s="116">
        <v>475218.3</v>
      </c>
      <c r="E13" s="116"/>
      <c r="F13" s="116"/>
      <c r="G13" s="116">
        <f aca="true" t="shared" si="1" ref="G13:G76">D13+E13</f>
        <v>475218.3</v>
      </c>
      <c r="H13" s="116">
        <v>675645</v>
      </c>
      <c r="I13" s="116"/>
      <c r="J13" s="116"/>
      <c r="K13" s="116">
        <f t="shared" si="0"/>
        <v>675645</v>
      </c>
      <c r="L13" s="116">
        <v>762802</v>
      </c>
      <c r="M13" s="116"/>
      <c r="N13" s="116"/>
      <c r="O13" s="116">
        <f aca="true" t="shared" si="2" ref="O13:O49">L13+M13</f>
        <v>762802</v>
      </c>
    </row>
    <row r="14" spans="1:15" ht="22.5" customHeight="1">
      <c r="A14" s="105"/>
      <c r="B14" s="7" t="s">
        <v>641</v>
      </c>
      <c r="C14" s="7" t="s">
        <v>642</v>
      </c>
      <c r="D14" s="116">
        <f>D15</f>
        <v>20915.7</v>
      </c>
      <c r="E14" s="116"/>
      <c r="F14" s="116"/>
      <c r="G14" s="116">
        <f t="shared" si="1"/>
        <v>20915.7</v>
      </c>
      <c r="H14" s="116">
        <f>H15</f>
        <v>20900</v>
      </c>
      <c r="I14" s="116"/>
      <c r="J14" s="116"/>
      <c r="K14" s="116">
        <f t="shared" si="0"/>
        <v>20900</v>
      </c>
      <c r="L14" s="116">
        <f>L15</f>
        <v>20900</v>
      </c>
      <c r="M14" s="116"/>
      <c r="N14" s="116"/>
      <c r="O14" s="116">
        <f t="shared" si="2"/>
        <v>20900</v>
      </c>
    </row>
    <row r="15" spans="1:15" ht="23.25" customHeight="1">
      <c r="A15" s="105"/>
      <c r="B15" s="7" t="s">
        <v>643</v>
      </c>
      <c r="C15" s="7" t="s">
        <v>587</v>
      </c>
      <c r="D15" s="116">
        <v>20915.7</v>
      </c>
      <c r="E15" s="116"/>
      <c r="F15" s="116"/>
      <c r="G15" s="116">
        <f t="shared" si="1"/>
        <v>20915.7</v>
      </c>
      <c r="H15" s="116">
        <v>20900</v>
      </c>
      <c r="I15" s="116"/>
      <c r="J15" s="116"/>
      <c r="K15" s="116">
        <f t="shared" si="0"/>
        <v>20900</v>
      </c>
      <c r="L15" s="116">
        <v>20900</v>
      </c>
      <c r="M15" s="116"/>
      <c r="N15" s="116"/>
      <c r="O15" s="116">
        <f t="shared" si="2"/>
        <v>20900</v>
      </c>
    </row>
    <row r="16" spans="1:15" s="17" customFormat="1" ht="23.25" customHeight="1">
      <c r="A16" s="107"/>
      <c r="B16" s="98" t="s">
        <v>588</v>
      </c>
      <c r="C16" s="18" t="s">
        <v>589</v>
      </c>
      <c r="D16" s="114"/>
      <c r="E16" s="112">
        <f>E17</f>
        <v>17650</v>
      </c>
      <c r="F16" s="114"/>
      <c r="G16" s="115">
        <f t="shared" si="1"/>
        <v>17650</v>
      </c>
      <c r="H16" s="114"/>
      <c r="I16" s="112">
        <f>I17</f>
        <v>18000</v>
      </c>
      <c r="J16" s="114"/>
      <c r="K16" s="111">
        <f t="shared" si="0"/>
        <v>18000</v>
      </c>
      <c r="L16" s="114"/>
      <c r="M16" s="112">
        <f>M17</f>
        <v>18000</v>
      </c>
      <c r="N16" s="114"/>
      <c r="O16" s="111">
        <f t="shared" si="2"/>
        <v>18000</v>
      </c>
    </row>
    <row r="17" spans="1:15" ht="22.5" customHeight="1">
      <c r="A17" s="105"/>
      <c r="B17" s="7" t="s">
        <v>590</v>
      </c>
      <c r="C17" s="7" t="s">
        <v>591</v>
      </c>
      <c r="D17" s="116"/>
      <c r="E17" s="116">
        <v>17650</v>
      </c>
      <c r="F17" s="116"/>
      <c r="G17" s="116">
        <f t="shared" si="1"/>
        <v>17650</v>
      </c>
      <c r="H17" s="116"/>
      <c r="I17" s="116">
        <v>18000</v>
      </c>
      <c r="J17" s="116"/>
      <c r="K17" s="116">
        <f t="shared" si="0"/>
        <v>18000</v>
      </c>
      <c r="L17" s="116"/>
      <c r="M17" s="116">
        <v>18000</v>
      </c>
      <c r="N17" s="116"/>
      <c r="O17" s="116">
        <f t="shared" si="2"/>
        <v>18000</v>
      </c>
    </row>
    <row r="18" spans="1:15" s="17" customFormat="1" ht="23.25" customHeight="1">
      <c r="A18" s="107"/>
      <c r="B18" s="98" t="s">
        <v>592</v>
      </c>
      <c r="C18" s="18" t="s">
        <v>593</v>
      </c>
      <c r="D18" s="115">
        <f>D20+D19</f>
        <v>74748</v>
      </c>
      <c r="E18" s="114"/>
      <c r="F18" s="114"/>
      <c r="G18" s="115">
        <f t="shared" si="1"/>
        <v>74748</v>
      </c>
      <c r="H18" s="115">
        <f>H20+H19</f>
        <v>70300</v>
      </c>
      <c r="I18" s="114"/>
      <c r="J18" s="114"/>
      <c r="K18" s="111">
        <f t="shared" si="0"/>
        <v>70300</v>
      </c>
      <c r="L18" s="115">
        <f>L20+L19</f>
        <v>71350</v>
      </c>
      <c r="M18" s="114"/>
      <c r="N18" s="114"/>
      <c r="O18" s="111">
        <f t="shared" si="2"/>
        <v>71350</v>
      </c>
    </row>
    <row r="19" spans="1:15" s="17" customFormat="1" ht="23.25" customHeight="1">
      <c r="A19" s="107"/>
      <c r="B19" s="7">
        <v>13030200</v>
      </c>
      <c r="C19" s="7" t="s">
        <v>180</v>
      </c>
      <c r="D19" s="116">
        <v>550</v>
      </c>
      <c r="E19" s="116"/>
      <c r="F19" s="116"/>
      <c r="G19" s="116">
        <f t="shared" si="1"/>
        <v>550</v>
      </c>
      <c r="H19" s="116">
        <v>550</v>
      </c>
      <c r="I19" s="116"/>
      <c r="J19" s="116"/>
      <c r="K19" s="116">
        <f t="shared" si="0"/>
        <v>550</v>
      </c>
      <c r="L19" s="116">
        <v>550</v>
      </c>
      <c r="M19" s="116"/>
      <c r="N19" s="116"/>
      <c r="O19" s="116">
        <f t="shared" si="2"/>
        <v>550</v>
      </c>
    </row>
    <row r="20" spans="1:15" ht="22.5" customHeight="1">
      <c r="A20" s="105"/>
      <c r="B20" s="7" t="s">
        <v>594</v>
      </c>
      <c r="C20" s="7" t="s">
        <v>595</v>
      </c>
      <c r="D20" s="116">
        <v>74198</v>
      </c>
      <c r="E20" s="116"/>
      <c r="F20" s="116"/>
      <c r="G20" s="116">
        <f t="shared" si="1"/>
        <v>74198</v>
      </c>
      <c r="H20" s="116">
        <v>69750</v>
      </c>
      <c r="I20" s="116"/>
      <c r="J20" s="116"/>
      <c r="K20" s="116">
        <f t="shared" si="0"/>
        <v>69750</v>
      </c>
      <c r="L20" s="116">
        <v>70800</v>
      </c>
      <c r="M20" s="116"/>
      <c r="N20" s="116"/>
      <c r="O20" s="116">
        <f t="shared" si="2"/>
        <v>70800</v>
      </c>
    </row>
    <row r="21" spans="1:15" s="17" customFormat="1" ht="23.25" customHeight="1">
      <c r="A21" s="107"/>
      <c r="B21" s="98" t="s">
        <v>596</v>
      </c>
      <c r="C21" s="18" t="s">
        <v>597</v>
      </c>
      <c r="D21" s="115">
        <f>SUM(D22:D24)</f>
        <v>2973.8</v>
      </c>
      <c r="E21" s="114"/>
      <c r="F21" s="114"/>
      <c r="G21" s="115">
        <f t="shared" si="1"/>
        <v>2973.8</v>
      </c>
      <c r="H21" s="115">
        <f>SUM(H22:H24)</f>
        <v>2905</v>
      </c>
      <c r="I21" s="114"/>
      <c r="J21" s="114"/>
      <c r="K21" s="111">
        <f t="shared" si="0"/>
        <v>2905</v>
      </c>
      <c r="L21" s="115">
        <f>SUM(L22:L24)</f>
        <v>2905</v>
      </c>
      <c r="M21" s="114"/>
      <c r="N21" s="114"/>
      <c r="O21" s="111">
        <f t="shared" si="2"/>
        <v>2905</v>
      </c>
    </row>
    <row r="22" spans="1:15" ht="23.25" customHeight="1">
      <c r="A22" s="105"/>
      <c r="B22" s="7" t="s">
        <v>203</v>
      </c>
      <c r="C22" s="7" t="s">
        <v>204</v>
      </c>
      <c r="D22" s="116">
        <v>895</v>
      </c>
      <c r="E22" s="116"/>
      <c r="F22" s="116"/>
      <c r="G22" s="116">
        <f t="shared" si="1"/>
        <v>895</v>
      </c>
      <c r="H22" s="116">
        <v>900</v>
      </c>
      <c r="I22" s="116"/>
      <c r="J22" s="116"/>
      <c r="K22" s="116">
        <f t="shared" si="0"/>
        <v>900</v>
      </c>
      <c r="L22" s="116">
        <v>900</v>
      </c>
      <c r="M22" s="116"/>
      <c r="N22" s="116"/>
      <c r="O22" s="116">
        <f t="shared" si="2"/>
        <v>900</v>
      </c>
    </row>
    <row r="23" spans="1:15" ht="23.25" customHeight="1">
      <c r="A23" s="105"/>
      <c r="B23" s="7">
        <v>14060900</v>
      </c>
      <c r="C23" s="7" t="s">
        <v>181</v>
      </c>
      <c r="D23" s="116">
        <v>5</v>
      </c>
      <c r="E23" s="116"/>
      <c r="F23" s="116"/>
      <c r="G23" s="116">
        <f t="shared" si="1"/>
        <v>5</v>
      </c>
      <c r="H23" s="116">
        <v>5</v>
      </c>
      <c r="I23" s="116"/>
      <c r="J23" s="116"/>
      <c r="K23" s="116">
        <f t="shared" si="0"/>
        <v>5</v>
      </c>
      <c r="L23" s="116">
        <v>5</v>
      </c>
      <c r="M23" s="116"/>
      <c r="N23" s="116"/>
      <c r="O23" s="116">
        <f t="shared" si="2"/>
        <v>5</v>
      </c>
    </row>
    <row r="24" spans="1:15" ht="22.5" customHeight="1">
      <c r="A24" s="105"/>
      <c r="B24" s="7" t="s">
        <v>205</v>
      </c>
      <c r="C24" s="7" t="s">
        <v>206</v>
      </c>
      <c r="D24" s="116">
        <v>2073.8</v>
      </c>
      <c r="E24" s="116"/>
      <c r="F24" s="116"/>
      <c r="G24" s="116">
        <f t="shared" si="1"/>
        <v>2073.8</v>
      </c>
      <c r="H24" s="116">
        <v>2000</v>
      </c>
      <c r="I24" s="116"/>
      <c r="J24" s="116"/>
      <c r="K24" s="116">
        <f t="shared" si="0"/>
        <v>2000</v>
      </c>
      <c r="L24" s="116">
        <v>2000</v>
      </c>
      <c r="M24" s="116"/>
      <c r="N24" s="116"/>
      <c r="O24" s="116">
        <f t="shared" si="2"/>
        <v>2000</v>
      </c>
    </row>
    <row r="25" spans="1:15" s="17" customFormat="1" ht="23.25" customHeight="1">
      <c r="A25" s="107"/>
      <c r="B25" s="98" t="s">
        <v>44</v>
      </c>
      <c r="C25" s="18" t="s">
        <v>45</v>
      </c>
      <c r="D25" s="115">
        <f>D26+D27</f>
        <v>5386</v>
      </c>
      <c r="E25" s="114"/>
      <c r="F25" s="114"/>
      <c r="G25" s="115">
        <f t="shared" si="1"/>
        <v>5386</v>
      </c>
      <c r="H25" s="115">
        <f>H26+H27</f>
        <v>5390</v>
      </c>
      <c r="I25" s="114"/>
      <c r="J25" s="114"/>
      <c r="K25" s="111">
        <f t="shared" si="0"/>
        <v>5390</v>
      </c>
      <c r="L25" s="115">
        <f>L26+L27</f>
        <v>5390</v>
      </c>
      <c r="M25" s="114"/>
      <c r="N25" s="114"/>
      <c r="O25" s="111">
        <f t="shared" si="2"/>
        <v>5390</v>
      </c>
    </row>
    <row r="26" spans="1:15" ht="22.5" customHeight="1">
      <c r="A26" s="105"/>
      <c r="B26" s="7" t="s">
        <v>46</v>
      </c>
      <c r="C26" s="7" t="s">
        <v>630</v>
      </c>
      <c r="D26" s="116">
        <v>5386</v>
      </c>
      <c r="E26" s="116"/>
      <c r="F26" s="116"/>
      <c r="G26" s="116">
        <f t="shared" si="1"/>
        <v>5386</v>
      </c>
      <c r="H26" s="116">
        <v>5390</v>
      </c>
      <c r="I26" s="116"/>
      <c r="J26" s="116"/>
      <c r="K26" s="116">
        <f t="shared" si="0"/>
        <v>5390</v>
      </c>
      <c r="L26" s="116">
        <v>5390</v>
      </c>
      <c r="M26" s="116"/>
      <c r="N26" s="116"/>
      <c r="O26" s="116">
        <f t="shared" si="2"/>
        <v>5390</v>
      </c>
    </row>
    <row r="27" spans="1:15" s="15" customFormat="1" ht="22.5" customHeight="1">
      <c r="A27" s="106"/>
      <c r="B27" s="97" t="s">
        <v>395</v>
      </c>
      <c r="C27" s="16" t="s">
        <v>396</v>
      </c>
      <c r="D27" s="111"/>
      <c r="E27" s="111"/>
      <c r="F27" s="111"/>
      <c r="G27" s="111"/>
      <c r="H27" s="111"/>
      <c r="I27" s="111"/>
      <c r="J27" s="111"/>
      <c r="K27" s="116">
        <f t="shared" si="0"/>
        <v>0</v>
      </c>
      <c r="L27" s="116"/>
      <c r="M27" s="116"/>
      <c r="N27" s="116"/>
      <c r="O27" s="116">
        <f t="shared" si="2"/>
        <v>0</v>
      </c>
    </row>
    <row r="28" spans="1:15" s="15" customFormat="1" ht="22.5" customHeight="1">
      <c r="A28" s="106"/>
      <c r="B28" s="18">
        <v>21000000</v>
      </c>
      <c r="C28" s="18" t="s">
        <v>182</v>
      </c>
      <c r="D28" s="115">
        <f>D29+D30</f>
        <v>1535</v>
      </c>
      <c r="E28" s="115">
        <f>E29+E30</f>
        <v>215</v>
      </c>
      <c r="F28" s="115"/>
      <c r="G28" s="115">
        <f t="shared" si="1"/>
        <v>1750</v>
      </c>
      <c r="H28" s="115">
        <f>H29+H30</f>
        <v>1535</v>
      </c>
      <c r="I28" s="115">
        <f>I29+I30</f>
        <v>215</v>
      </c>
      <c r="J28" s="115"/>
      <c r="K28" s="111">
        <f t="shared" si="0"/>
        <v>1750</v>
      </c>
      <c r="L28" s="115">
        <f>L29+L30</f>
        <v>1535</v>
      </c>
      <c r="M28" s="115">
        <f>M29+M30</f>
        <v>215</v>
      </c>
      <c r="N28" s="115"/>
      <c r="O28" s="111">
        <f t="shared" si="2"/>
        <v>1750</v>
      </c>
    </row>
    <row r="29" spans="1:15" s="15" customFormat="1" ht="22.5" customHeight="1">
      <c r="A29" s="106"/>
      <c r="B29" s="7">
        <v>21010300</v>
      </c>
      <c r="C29" s="7" t="s">
        <v>183</v>
      </c>
      <c r="D29" s="116">
        <v>1535</v>
      </c>
      <c r="E29" s="116"/>
      <c r="F29" s="116"/>
      <c r="G29" s="116">
        <f t="shared" si="1"/>
        <v>1535</v>
      </c>
      <c r="H29" s="116">
        <v>1535</v>
      </c>
      <c r="I29" s="116"/>
      <c r="J29" s="116"/>
      <c r="K29" s="116">
        <f t="shared" si="0"/>
        <v>1535</v>
      </c>
      <c r="L29" s="116">
        <v>1535</v>
      </c>
      <c r="M29" s="116"/>
      <c r="N29" s="116"/>
      <c r="O29" s="116">
        <f t="shared" si="2"/>
        <v>1535</v>
      </c>
    </row>
    <row r="30" spans="1:15" s="15" customFormat="1" ht="22.5" customHeight="1">
      <c r="A30" s="106"/>
      <c r="B30" s="7">
        <v>21110000</v>
      </c>
      <c r="C30" s="7" t="s">
        <v>184</v>
      </c>
      <c r="D30" s="116"/>
      <c r="E30" s="116">
        <v>215</v>
      </c>
      <c r="F30" s="116"/>
      <c r="G30" s="116">
        <f t="shared" si="1"/>
        <v>215</v>
      </c>
      <c r="H30" s="116"/>
      <c r="I30" s="116">
        <v>215</v>
      </c>
      <c r="J30" s="116"/>
      <c r="K30" s="116">
        <f t="shared" si="0"/>
        <v>215</v>
      </c>
      <c r="L30" s="116"/>
      <c r="M30" s="116">
        <v>215</v>
      </c>
      <c r="N30" s="116"/>
      <c r="O30" s="116">
        <f t="shared" si="2"/>
        <v>215</v>
      </c>
    </row>
    <row r="31" spans="1:15" ht="22.5" customHeight="1">
      <c r="A31" s="105"/>
      <c r="B31" s="98" t="s">
        <v>397</v>
      </c>
      <c r="C31" s="18" t="s">
        <v>398</v>
      </c>
      <c r="D31" s="115">
        <f>D32+D33+D34</f>
        <v>3770</v>
      </c>
      <c r="E31" s="117"/>
      <c r="F31" s="118"/>
      <c r="G31" s="115">
        <f t="shared" si="1"/>
        <v>3770</v>
      </c>
      <c r="H31" s="115">
        <f>H32+H33+H34</f>
        <v>3770</v>
      </c>
      <c r="I31" s="118"/>
      <c r="J31" s="118"/>
      <c r="K31" s="111">
        <f t="shared" si="0"/>
        <v>3770</v>
      </c>
      <c r="L31" s="115">
        <f>L32+L33+L34</f>
        <v>3770</v>
      </c>
      <c r="M31" s="118"/>
      <c r="N31" s="118"/>
      <c r="O31" s="111">
        <f t="shared" si="2"/>
        <v>3770</v>
      </c>
    </row>
    <row r="32" spans="1:15" ht="22.5" customHeight="1">
      <c r="A32" s="105"/>
      <c r="B32" s="7">
        <v>22020000</v>
      </c>
      <c r="C32" s="7" t="s">
        <v>561</v>
      </c>
      <c r="D32" s="116">
        <v>55</v>
      </c>
      <c r="E32" s="116"/>
      <c r="F32" s="116"/>
      <c r="G32" s="116">
        <f t="shared" si="1"/>
        <v>55</v>
      </c>
      <c r="H32" s="116">
        <v>55</v>
      </c>
      <c r="I32" s="116"/>
      <c r="J32" s="116"/>
      <c r="K32" s="116">
        <f t="shared" si="0"/>
        <v>55</v>
      </c>
      <c r="L32" s="116">
        <v>55</v>
      </c>
      <c r="M32" s="116"/>
      <c r="N32" s="116"/>
      <c r="O32" s="116">
        <f t="shared" si="2"/>
        <v>55</v>
      </c>
    </row>
    <row r="33" spans="1:15" ht="22.5" customHeight="1">
      <c r="A33" s="105"/>
      <c r="B33" s="7">
        <v>22080000</v>
      </c>
      <c r="C33" s="7" t="s">
        <v>657</v>
      </c>
      <c r="D33" s="116">
        <v>3700</v>
      </c>
      <c r="E33" s="116"/>
      <c r="F33" s="116"/>
      <c r="G33" s="116">
        <f t="shared" si="1"/>
        <v>3700</v>
      </c>
      <c r="H33" s="116">
        <v>3700</v>
      </c>
      <c r="I33" s="116"/>
      <c r="J33" s="116"/>
      <c r="K33" s="116">
        <f t="shared" si="0"/>
        <v>3700</v>
      </c>
      <c r="L33" s="116">
        <v>3700</v>
      </c>
      <c r="M33" s="116"/>
      <c r="N33" s="116"/>
      <c r="O33" s="116">
        <f t="shared" si="2"/>
        <v>3700</v>
      </c>
    </row>
    <row r="34" spans="1:15" ht="23.25" customHeight="1">
      <c r="A34" s="105"/>
      <c r="B34" s="7">
        <v>22090000</v>
      </c>
      <c r="C34" s="7" t="s">
        <v>228</v>
      </c>
      <c r="D34" s="116">
        <v>15</v>
      </c>
      <c r="E34" s="116"/>
      <c r="F34" s="116"/>
      <c r="G34" s="116">
        <f t="shared" si="1"/>
        <v>15</v>
      </c>
      <c r="H34" s="116">
        <v>15</v>
      </c>
      <c r="I34" s="116"/>
      <c r="J34" s="116"/>
      <c r="K34" s="116">
        <f t="shared" si="0"/>
        <v>15</v>
      </c>
      <c r="L34" s="116">
        <v>15</v>
      </c>
      <c r="M34" s="116"/>
      <c r="N34" s="116"/>
      <c r="O34" s="116">
        <f t="shared" si="2"/>
        <v>15</v>
      </c>
    </row>
    <row r="35" spans="1:15" s="17" customFormat="1" ht="23.25" customHeight="1">
      <c r="A35" s="107"/>
      <c r="B35" s="98" t="s">
        <v>229</v>
      </c>
      <c r="C35" s="18" t="s">
        <v>230</v>
      </c>
      <c r="D35" s="115">
        <f>D36</f>
        <v>290</v>
      </c>
      <c r="E35" s="114"/>
      <c r="F35" s="114"/>
      <c r="G35" s="115">
        <f t="shared" si="1"/>
        <v>290</v>
      </c>
      <c r="H35" s="115">
        <f>H36</f>
        <v>290</v>
      </c>
      <c r="I35" s="114"/>
      <c r="J35" s="114"/>
      <c r="K35" s="111">
        <f t="shared" si="0"/>
        <v>290</v>
      </c>
      <c r="L35" s="115">
        <f>L36</f>
        <v>290</v>
      </c>
      <c r="M35" s="114"/>
      <c r="N35" s="114"/>
      <c r="O35" s="111">
        <f t="shared" si="2"/>
        <v>290</v>
      </c>
    </row>
    <row r="36" spans="1:15" ht="23.25" customHeight="1">
      <c r="A36" s="105"/>
      <c r="B36" s="7" t="s">
        <v>231</v>
      </c>
      <c r="C36" s="7" t="s">
        <v>232</v>
      </c>
      <c r="D36" s="116">
        <v>290</v>
      </c>
      <c r="E36" s="116"/>
      <c r="F36" s="116"/>
      <c r="G36" s="116">
        <f t="shared" si="1"/>
        <v>290</v>
      </c>
      <c r="H36" s="116">
        <v>290</v>
      </c>
      <c r="I36" s="116"/>
      <c r="J36" s="116"/>
      <c r="K36" s="116">
        <f t="shared" si="0"/>
        <v>290</v>
      </c>
      <c r="L36" s="116">
        <v>290</v>
      </c>
      <c r="M36" s="116"/>
      <c r="N36" s="116"/>
      <c r="O36" s="116">
        <f t="shared" si="2"/>
        <v>290</v>
      </c>
    </row>
    <row r="37" spans="1:15" s="17" customFormat="1" ht="23.25" customHeight="1">
      <c r="A37" s="107"/>
      <c r="B37" s="98" t="s">
        <v>233</v>
      </c>
      <c r="C37" s="18" t="s">
        <v>234</v>
      </c>
      <c r="D37" s="115">
        <f>SUM(D38:D40)</f>
        <v>125</v>
      </c>
      <c r="E37" s="115">
        <f>E38+E39</f>
        <v>42</v>
      </c>
      <c r="F37" s="114"/>
      <c r="G37" s="115">
        <f t="shared" si="1"/>
        <v>167</v>
      </c>
      <c r="H37" s="115">
        <f>SUM(H38:H40)</f>
        <v>125</v>
      </c>
      <c r="I37" s="115">
        <f>I38+I39</f>
        <v>42</v>
      </c>
      <c r="J37" s="114"/>
      <c r="K37" s="111">
        <f t="shared" si="0"/>
        <v>167</v>
      </c>
      <c r="L37" s="115">
        <f>SUM(L38:L40)</f>
        <v>125</v>
      </c>
      <c r="M37" s="114"/>
      <c r="N37" s="114"/>
      <c r="O37" s="111">
        <f t="shared" si="2"/>
        <v>125</v>
      </c>
    </row>
    <row r="38" spans="1:15" ht="23.25" customHeight="1">
      <c r="A38" s="105"/>
      <c r="B38" s="7" t="s">
        <v>739</v>
      </c>
      <c r="C38" s="7" t="s">
        <v>740</v>
      </c>
      <c r="D38" s="116">
        <v>125</v>
      </c>
      <c r="E38" s="116"/>
      <c r="F38" s="116"/>
      <c r="G38" s="116">
        <f t="shared" si="1"/>
        <v>125</v>
      </c>
      <c r="H38" s="116">
        <v>125</v>
      </c>
      <c r="I38" s="116"/>
      <c r="J38" s="116"/>
      <c r="K38" s="116">
        <f t="shared" si="0"/>
        <v>125</v>
      </c>
      <c r="L38" s="116">
        <v>125</v>
      </c>
      <c r="M38" s="116"/>
      <c r="N38" s="116"/>
      <c r="O38" s="116">
        <f t="shared" si="2"/>
        <v>125</v>
      </c>
    </row>
    <row r="39" spans="1:15" ht="23.25" customHeight="1">
      <c r="A39" s="105"/>
      <c r="B39" s="7">
        <v>24061600</v>
      </c>
      <c r="C39" s="7" t="s">
        <v>562</v>
      </c>
      <c r="D39" s="116"/>
      <c r="E39" s="116">
        <v>42</v>
      </c>
      <c r="F39" s="116"/>
      <c r="G39" s="116">
        <f t="shared" si="1"/>
        <v>42</v>
      </c>
      <c r="H39" s="116"/>
      <c r="I39" s="116">
        <v>42</v>
      </c>
      <c r="J39" s="116"/>
      <c r="K39" s="116">
        <f t="shared" si="0"/>
        <v>42</v>
      </c>
      <c r="L39" s="116"/>
      <c r="M39" s="116">
        <v>42</v>
      </c>
      <c r="N39" s="116"/>
      <c r="O39" s="116">
        <f t="shared" si="2"/>
        <v>42</v>
      </c>
    </row>
    <row r="40" spans="1:15" s="17" customFormat="1" ht="23.25" customHeight="1">
      <c r="A40" s="107"/>
      <c r="B40" s="98" t="s">
        <v>741</v>
      </c>
      <c r="C40" s="18" t="s">
        <v>742</v>
      </c>
      <c r="D40" s="114"/>
      <c r="E40" s="115">
        <f>16449.397+25.7</f>
        <v>16475.097</v>
      </c>
      <c r="F40" s="114"/>
      <c r="G40" s="115">
        <f t="shared" si="1"/>
        <v>16475.097</v>
      </c>
      <c r="H40" s="114"/>
      <c r="I40" s="115">
        <f>16449.397+25.7</f>
        <v>16475.097</v>
      </c>
      <c r="J40" s="114"/>
      <c r="K40" s="111">
        <f t="shared" si="0"/>
        <v>16475.097</v>
      </c>
      <c r="L40" s="115"/>
      <c r="M40" s="115">
        <f>16449.397+25.7</f>
        <v>16475.097</v>
      </c>
      <c r="N40" s="115"/>
      <c r="O40" s="111">
        <f t="shared" si="2"/>
        <v>16475.097</v>
      </c>
    </row>
    <row r="41" spans="1:15" s="15" customFormat="1" ht="22.5" customHeight="1">
      <c r="A41" s="106"/>
      <c r="B41" s="97" t="s">
        <v>664</v>
      </c>
      <c r="C41" s="16" t="s">
        <v>665</v>
      </c>
      <c r="D41" s="111"/>
      <c r="E41" s="111">
        <f>E42+E44</f>
        <v>15490</v>
      </c>
      <c r="F41" s="111">
        <f>F42+F44</f>
        <v>15490</v>
      </c>
      <c r="G41" s="111">
        <f t="shared" si="1"/>
        <v>15490</v>
      </c>
      <c r="H41" s="111"/>
      <c r="I41" s="111">
        <f>I42+I44</f>
        <v>15490</v>
      </c>
      <c r="J41" s="111">
        <f>J42+J44</f>
        <v>15490</v>
      </c>
      <c r="K41" s="111">
        <f t="shared" si="0"/>
        <v>15490</v>
      </c>
      <c r="L41" s="111"/>
      <c r="M41" s="111">
        <f>M42+M44</f>
        <v>15490</v>
      </c>
      <c r="N41" s="111">
        <f>N42+N44</f>
        <v>15490</v>
      </c>
      <c r="O41" s="111">
        <f t="shared" si="2"/>
        <v>15490</v>
      </c>
    </row>
    <row r="42" spans="1:15" s="17" customFormat="1" ht="23.25" customHeight="1">
      <c r="A42" s="107"/>
      <c r="B42" s="98" t="s">
        <v>666</v>
      </c>
      <c r="C42" s="18" t="s">
        <v>226</v>
      </c>
      <c r="D42" s="114"/>
      <c r="E42" s="115">
        <f>E43</f>
        <v>6760</v>
      </c>
      <c r="F42" s="115">
        <f>F43</f>
        <v>6760</v>
      </c>
      <c r="G42" s="115">
        <f t="shared" si="1"/>
        <v>6760</v>
      </c>
      <c r="H42" s="114"/>
      <c r="I42" s="115">
        <f>I43</f>
        <v>6760</v>
      </c>
      <c r="J42" s="115">
        <f>J43</f>
        <v>6760</v>
      </c>
      <c r="K42" s="111">
        <f t="shared" si="0"/>
        <v>6760</v>
      </c>
      <c r="L42" s="115"/>
      <c r="M42" s="115">
        <f>M43</f>
        <v>6760</v>
      </c>
      <c r="N42" s="115">
        <f>N43</f>
        <v>6760</v>
      </c>
      <c r="O42" s="111">
        <f t="shared" si="2"/>
        <v>6760</v>
      </c>
    </row>
    <row r="43" spans="1:15" ht="22.5" customHeight="1">
      <c r="A43" s="105"/>
      <c r="B43" s="7" t="s">
        <v>227</v>
      </c>
      <c r="C43" s="7" t="s">
        <v>658</v>
      </c>
      <c r="D43" s="116"/>
      <c r="E43" s="116">
        <v>6760</v>
      </c>
      <c r="F43" s="116">
        <f>E43</f>
        <v>6760</v>
      </c>
      <c r="G43" s="116">
        <f t="shared" si="1"/>
        <v>6760</v>
      </c>
      <c r="H43" s="116"/>
      <c r="I43" s="116">
        <v>6760</v>
      </c>
      <c r="J43" s="116">
        <f>I43</f>
        <v>6760</v>
      </c>
      <c r="K43" s="116">
        <f t="shared" si="0"/>
        <v>6760</v>
      </c>
      <c r="L43" s="116"/>
      <c r="M43" s="116">
        <v>6760</v>
      </c>
      <c r="N43" s="116">
        <v>6760</v>
      </c>
      <c r="O43" s="116">
        <f t="shared" si="2"/>
        <v>6760</v>
      </c>
    </row>
    <row r="44" spans="1:15" s="17" customFormat="1" ht="23.25" customHeight="1">
      <c r="A44" s="107"/>
      <c r="B44" s="98" t="s">
        <v>659</v>
      </c>
      <c r="C44" s="18" t="s">
        <v>35</v>
      </c>
      <c r="D44" s="114"/>
      <c r="E44" s="115">
        <f>E45</f>
        <v>8730</v>
      </c>
      <c r="F44" s="115">
        <f>F45</f>
        <v>8730</v>
      </c>
      <c r="G44" s="115">
        <f t="shared" si="1"/>
        <v>8730</v>
      </c>
      <c r="H44" s="114"/>
      <c r="I44" s="115">
        <f>I45</f>
        <v>8730</v>
      </c>
      <c r="J44" s="115">
        <f>J45</f>
        <v>8730</v>
      </c>
      <c r="K44" s="111">
        <f t="shared" si="0"/>
        <v>8730</v>
      </c>
      <c r="L44" s="115"/>
      <c r="M44" s="115">
        <f>M45</f>
        <v>8730</v>
      </c>
      <c r="N44" s="115">
        <f>N45</f>
        <v>8730</v>
      </c>
      <c r="O44" s="111">
        <f t="shared" si="2"/>
        <v>8730</v>
      </c>
    </row>
    <row r="45" spans="1:15" ht="22.5" customHeight="1">
      <c r="A45" s="105"/>
      <c r="B45" s="7" t="s">
        <v>36</v>
      </c>
      <c r="C45" s="7" t="s">
        <v>37</v>
      </c>
      <c r="D45" s="116"/>
      <c r="E45" s="116">
        <v>8730</v>
      </c>
      <c r="F45" s="116">
        <f>E45</f>
        <v>8730</v>
      </c>
      <c r="G45" s="116">
        <f t="shared" si="1"/>
        <v>8730</v>
      </c>
      <c r="H45" s="116"/>
      <c r="I45" s="116">
        <v>8730</v>
      </c>
      <c r="J45" s="116">
        <f>I45</f>
        <v>8730</v>
      </c>
      <c r="K45" s="116">
        <f t="shared" si="0"/>
        <v>8730</v>
      </c>
      <c r="L45" s="116"/>
      <c r="M45" s="116">
        <v>8730</v>
      </c>
      <c r="N45" s="116">
        <v>8730</v>
      </c>
      <c r="O45" s="116">
        <f t="shared" si="2"/>
        <v>8730</v>
      </c>
    </row>
    <row r="46" spans="1:15" ht="23.25" customHeight="1">
      <c r="A46" s="105"/>
      <c r="B46" s="7" t="s">
        <v>38</v>
      </c>
      <c r="C46" s="7" t="s">
        <v>39</v>
      </c>
      <c r="D46" s="116"/>
      <c r="E46" s="116">
        <v>8730</v>
      </c>
      <c r="F46" s="116">
        <v>8730</v>
      </c>
      <c r="G46" s="116">
        <f t="shared" si="1"/>
        <v>8730</v>
      </c>
      <c r="H46" s="116"/>
      <c r="I46" s="116">
        <v>8730</v>
      </c>
      <c r="J46" s="116">
        <v>8730</v>
      </c>
      <c r="K46" s="116">
        <f t="shared" si="0"/>
        <v>8730</v>
      </c>
      <c r="L46" s="116"/>
      <c r="M46" s="116">
        <v>8730</v>
      </c>
      <c r="N46" s="116">
        <v>8730</v>
      </c>
      <c r="O46" s="116">
        <f t="shared" si="2"/>
        <v>8730</v>
      </c>
    </row>
    <row r="47" spans="1:15" s="15" customFormat="1" ht="22.5" customHeight="1">
      <c r="A47" s="106"/>
      <c r="B47" s="97" t="s">
        <v>40</v>
      </c>
      <c r="C47" s="16" t="s">
        <v>41</v>
      </c>
      <c r="D47" s="111"/>
      <c r="E47" s="111">
        <f>E48+E49</f>
        <v>20350</v>
      </c>
      <c r="F47" s="111"/>
      <c r="G47" s="111">
        <f t="shared" si="1"/>
        <v>20350</v>
      </c>
      <c r="H47" s="111"/>
      <c r="I47" s="111">
        <f>I48+I49</f>
        <v>20350</v>
      </c>
      <c r="J47" s="111"/>
      <c r="K47" s="111">
        <f t="shared" si="0"/>
        <v>20350</v>
      </c>
      <c r="L47" s="111"/>
      <c r="M47" s="111">
        <f>M48+M49</f>
        <v>20350</v>
      </c>
      <c r="N47" s="111"/>
      <c r="O47" s="111">
        <f t="shared" si="2"/>
        <v>20350</v>
      </c>
    </row>
    <row r="48" spans="1:15" s="17" customFormat="1" ht="23.25" customHeight="1">
      <c r="A48" s="107"/>
      <c r="B48" s="98" t="s">
        <v>42</v>
      </c>
      <c r="C48" s="18" t="s">
        <v>43</v>
      </c>
      <c r="D48" s="114"/>
      <c r="E48" s="116">
        <v>3350</v>
      </c>
      <c r="F48" s="116"/>
      <c r="G48" s="116">
        <f t="shared" si="1"/>
        <v>3350</v>
      </c>
      <c r="H48" s="116"/>
      <c r="I48" s="116">
        <v>3350</v>
      </c>
      <c r="J48" s="116"/>
      <c r="K48" s="116">
        <f t="shared" si="0"/>
        <v>3350</v>
      </c>
      <c r="L48" s="116"/>
      <c r="M48" s="116">
        <v>3350</v>
      </c>
      <c r="N48" s="116"/>
      <c r="O48" s="116">
        <f t="shared" si="2"/>
        <v>3350</v>
      </c>
    </row>
    <row r="49" spans="1:15" ht="22.5" customHeight="1" thickBot="1">
      <c r="A49" s="105"/>
      <c r="B49" s="7">
        <v>50110000</v>
      </c>
      <c r="C49" s="7" t="s">
        <v>563</v>
      </c>
      <c r="D49" s="116"/>
      <c r="E49" s="116">
        <v>17000</v>
      </c>
      <c r="F49" s="116"/>
      <c r="G49" s="116">
        <f t="shared" si="1"/>
        <v>17000</v>
      </c>
      <c r="H49" s="116"/>
      <c r="I49" s="116">
        <v>17000</v>
      </c>
      <c r="J49" s="116"/>
      <c r="K49" s="116">
        <f t="shared" si="0"/>
        <v>17000</v>
      </c>
      <c r="L49" s="116">
        <v>17000</v>
      </c>
      <c r="M49" s="116">
        <v>17000</v>
      </c>
      <c r="N49" s="116"/>
      <c r="O49" s="116">
        <f t="shared" si="2"/>
        <v>34000</v>
      </c>
    </row>
    <row r="50" spans="1:15" s="2" customFormat="1" ht="24" customHeight="1" thickBot="1">
      <c r="A50" s="108"/>
      <c r="B50" s="101"/>
      <c r="C50" s="16" t="s">
        <v>194</v>
      </c>
      <c r="D50" s="115">
        <v>584961.8</v>
      </c>
      <c r="E50" s="115">
        <v>70222.097</v>
      </c>
      <c r="F50" s="111">
        <v>15490</v>
      </c>
      <c r="G50" s="111">
        <f t="shared" si="1"/>
        <v>655183.897</v>
      </c>
      <c r="H50" s="111">
        <v>643457.98</v>
      </c>
      <c r="I50" s="115">
        <v>70222.097</v>
      </c>
      <c r="J50" s="111">
        <v>15490</v>
      </c>
      <c r="K50" s="111">
        <f t="shared" si="0"/>
        <v>713680.0769999999</v>
      </c>
      <c r="L50" s="115">
        <v>70222.097</v>
      </c>
      <c r="M50" s="115">
        <v>70222.097</v>
      </c>
      <c r="N50" s="111">
        <v>15490</v>
      </c>
      <c r="O50" s="111">
        <f>L50+N50</f>
        <v>85712.097</v>
      </c>
    </row>
    <row r="51" spans="1:15" s="15" customFormat="1" ht="21" customHeight="1">
      <c r="A51" s="106"/>
      <c r="B51" s="102">
        <v>40000000</v>
      </c>
      <c r="C51" s="16" t="s">
        <v>738</v>
      </c>
      <c r="D51" s="111">
        <f>D53+D60+D84</f>
        <v>140127.1</v>
      </c>
      <c r="E51" s="111">
        <f>E53+E60+E84</f>
        <v>8560</v>
      </c>
      <c r="F51" s="111">
        <f>F53+F60+F84</f>
        <v>8560</v>
      </c>
      <c r="G51" s="111">
        <f t="shared" si="1"/>
        <v>148687.1</v>
      </c>
      <c r="H51" s="111">
        <f>H53+H60+H84</f>
        <v>140127.1</v>
      </c>
      <c r="I51" s="111">
        <f>I53+I60+I84</f>
        <v>8560</v>
      </c>
      <c r="J51" s="111">
        <f>J53+J60+J84</f>
        <v>8560</v>
      </c>
      <c r="K51" s="111">
        <f aca="true" t="shared" si="3" ref="K51:K85">H51+I51</f>
        <v>148687.1</v>
      </c>
      <c r="L51" s="111">
        <f>L53+L60+L84</f>
        <v>140127.1</v>
      </c>
      <c r="M51" s="111">
        <f>M53+M60+M84</f>
        <v>8560</v>
      </c>
      <c r="N51" s="111">
        <f>N53+N60+N84</f>
        <v>8560</v>
      </c>
      <c r="O51" s="111">
        <f aca="true" t="shared" si="4" ref="O51:O85">L51+M51</f>
        <v>148687.1</v>
      </c>
    </row>
    <row r="52" spans="1:15" s="17" customFormat="1" ht="23.25" customHeight="1" hidden="1">
      <c r="A52" s="107"/>
      <c r="B52" s="100"/>
      <c r="C52" s="87"/>
      <c r="D52" s="111"/>
      <c r="E52" s="111"/>
      <c r="F52" s="111"/>
      <c r="G52" s="111">
        <f t="shared" si="1"/>
        <v>0</v>
      </c>
      <c r="H52" s="111"/>
      <c r="I52" s="111"/>
      <c r="J52" s="111"/>
      <c r="K52" s="111">
        <f t="shared" si="3"/>
        <v>0</v>
      </c>
      <c r="L52" s="111"/>
      <c r="M52" s="111"/>
      <c r="N52" s="111"/>
      <c r="O52" s="111">
        <f t="shared" si="4"/>
        <v>0</v>
      </c>
    </row>
    <row r="53" spans="1:15" ht="22.5" customHeight="1" hidden="1">
      <c r="A53" s="105"/>
      <c r="B53" s="103">
        <v>41020000</v>
      </c>
      <c r="C53" s="89" t="s">
        <v>564</v>
      </c>
      <c r="D53" s="111">
        <f>D56+D58</f>
        <v>0</v>
      </c>
      <c r="E53" s="111"/>
      <c r="F53" s="111"/>
      <c r="G53" s="111">
        <f t="shared" si="1"/>
        <v>0</v>
      </c>
      <c r="H53" s="111">
        <f>H56+H58</f>
        <v>0</v>
      </c>
      <c r="I53" s="111"/>
      <c r="J53" s="111"/>
      <c r="K53" s="111">
        <f t="shared" si="3"/>
        <v>0</v>
      </c>
      <c r="L53" s="111">
        <f>L56+L58</f>
        <v>0</v>
      </c>
      <c r="M53" s="111"/>
      <c r="N53" s="111"/>
      <c r="O53" s="111">
        <f t="shared" si="4"/>
        <v>0</v>
      </c>
    </row>
    <row r="54" spans="1:15" ht="12.75" customHeight="1" hidden="1">
      <c r="A54" s="105"/>
      <c r="B54" s="104"/>
      <c r="C54" s="86" t="s">
        <v>565</v>
      </c>
      <c r="D54" s="111"/>
      <c r="E54" s="111"/>
      <c r="F54" s="111"/>
      <c r="G54" s="111">
        <f t="shared" si="1"/>
        <v>0</v>
      </c>
      <c r="H54" s="111"/>
      <c r="I54" s="111"/>
      <c r="J54" s="111"/>
      <c r="K54" s="111">
        <f t="shared" si="3"/>
        <v>0</v>
      </c>
      <c r="L54" s="111"/>
      <c r="M54" s="111"/>
      <c r="N54" s="111"/>
      <c r="O54" s="111">
        <f t="shared" si="4"/>
        <v>0</v>
      </c>
    </row>
    <row r="55" spans="1:15" ht="23.25" customHeight="1" hidden="1">
      <c r="A55" s="105"/>
      <c r="B55" s="100"/>
      <c r="C55" s="87"/>
      <c r="D55" s="111"/>
      <c r="E55" s="111"/>
      <c r="F55" s="111"/>
      <c r="G55" s="111">
        <f t="shared" si="1"/>
        <v>0</v>
      </c>
      <c r="H55" s="111"/>
      <c r="I55" s="111"/>
      <c r="J55" s="111"/>
      <c r="K55" s="111">
        <f t="shared" si="3"/>
        <v>0</v>
      </c>
      <c r="L55" s="111"/>
      <c r="M55" s="111"/>
      <c r="N55" s="111"/>
      <c r="O55" s="111">
        <f t="shared" si="4"/>
        <v>0</v>
      </c>
    </row>
    <row r="56" spans="1:15" ht="90" customHeight="1" hidden="1">
      <c r="A56" s="105"/>
      <c r="B56" s="99">
        <v>41020700</v>
      </c>
      <c r="C56" s="19" t="s">
        <v>566</v>
      </c>
      <c r="D56" s="111"/>
      <c r="E56" s="111"/>
      <c r="F56" s="111"/>
      <c r="G56" s="111">
        <f t="shared" si="1"/>
        <v>0</v>
      </c>
      <c r="H56" s="111"/>
      <c r="I56" s="111"/>
      <c r="J56" s="111"/>
      <c r="K56" s="111">
        <f t="shared" si="3"/>
        <v>0</v>
      </c>
      <c r="L56" s="111"/>
      <c r="M56" s="111"/>
      <c r="N56" s="111"/>
      <c r="O56" s="111">
        <f t="shared" si="4"/>
        <v>0</v>
      </c>
    </row>
    <row r="57" spans="1:15" ht="0.75" customHeight="1" hidden="1">
      <c r="A57" s="105"/>
      <c r="B57" s="104"/>
      <c r="C57" s="86"/>
      <c r="D57" s="111"/>
      <c r="E57" s="111"/>
      <c r="F57" s="111"/>
      <c r="G57" s="111">
        <f t="shared" si="1"/>
        <v>0</v>
      </c>
      <c r="H57" s="111"/>
      <c r="I57" s="111"/>
      <c r="J57" s="111"/>
      <c r="K57" s="111">
        <f t="shared" si="3"/>
        <v>0</v>
      </c>
      <c r="L57" s="111"/>
      <c r="M57" s="111"/>
      <c r="N57" s="111"/>
      <c r="O57" s="111">
        <f t="shared" si="4"/>
        <v>0</v>
      </c>
    </row>
    <row r="58" spans="1:15" ht="45" customHeight="1" hidden="1">
      <c r="A58" s="105"/>
      <c r="B58" s="99">
        <v>41021300</v>
      </c>
      <c r="C58" s="19" t="s">
        <v>567</v>
      </c>
      <c r="D58" s="111"/>
      <c r="E58" s="111"/>
      <c r="F58" s="111"/>
      <c r="G58" s="111">
        <f t="shared" si="1"/>
        <v>0</v>
      </c>
      <c r="H58" s="111"/>
      <c r="I58" s="111"/>
      <c r="J58" s="111"/>
      <c r="K58" s="111">
        <f t="shared" si="3"/>
        <v>0</v>
      </c>
      <c r="L58" s="111"/>
      <c r="M58" s="111"/>
      <c r="N58" s="111"/>
      <c r="O58" s="111">
        <f t="shared" si="4"/>
        <v>0</v>
      </c>
    </row>
    <row r="59" spans="1:15" ht="23.25" customHeight="1" hidden="1">
      <c r="A59" s="105"/>
      <c r="B59" s="104"/>
      <c r="C59" s="86"/>
      <c r="D59" s="111"/>
      <c r="E59" s="111"/>
      <c r="F59" s="111"/>
      <c r="G59" s="111">
        <f t="shared" si="1"/>
        <v>0</v>
      </c>
      <c r="H59" s="111"/>
      <c r="I59" s="111"/>
      <c r="J59" s="111"/>
      <c r="K59" s="111">
        <f t="shared" si="3"/>
        <v>0</v>
      </c>
      <c r="L59" s="111"/>
      <c r="M59" s="111"/>
      <c r="N59" s="111"/>
      <c r="O59" s="111">
        <f t="shared" si="4"/>
        <v>0</v>
      </c>
    </row>
    <row r="60" spans="1:15" ht="12.75">
      <c r="A60" s="105"/>
      <c r="B60" s="103">
        <v>41030000</v>
      </c>
      <c r="C60" s="89" t="s">
        <v>568</v>
      </c>
      <c r="D60" s="111">
        <f>SUM(D63:D83)</f>
        <v>140127.1</v>
      </c>
      <c r="E60" s="111"/>
      <c r="F60" s="111"/>
      <c r="G60" s="111">
        <f t="shared" si="1"/>
        <v>140127.1</v>
      </c>
      <c r="H60" s="111">
        <f>SUM(H63:H83)</f>
        <v>140127.1</v>
      </c>
      <c r="I60" s="111"/>
      <c r="J60" s="111"/>
      <c r="K60" s="111">
        <f t="shared" si="3"/>
        <v>140127.1</v>
      </c>
      <c r="L60" s="111">
        <f>SUM(L63:L83)</f>
        <v>140127.1</v>
      </c>
      <c r="M60" s="111"/>
      <c r="N60" s="111"/>
      <c r="O60" s="111">
        <f t="shared" si="4"/>
        <v>140127.1</v>
      </c>
    </row>
    <row r="61" spans="1:15" ht="11.25" customHeight="1">
      <c r="A61" s="105"/>
      <c r="B61" s="99"/>
      <c r="C61" s="19" t="s">
        <v>569</v>
      </c>
      <c r="D61" s="119"/>
      <c r="E61" s="119"/>
      <c r="F61" s="119"/>
      <c r="G61" s="115"/>
      <c r="H61" s="119"/>
      <c r="I61" s="119"/>
      <c r="J61" s="119"/>
      <c r="K61" s="115"/>
      <c r="L61" s="119"/>
      <c r="M61" s="119"/>
      <c r="N61" s="119"/>
      <c r="O61" s="115"/>
    </row>
    <row r="62" spans="1:15" s="2" customFormat="1" ht="12.75" customHeight="1" hidden="1">
      <c r="A62" s="108"/>
      <c r="B62" s="99"/>
      <c r="C62" s="19"/>
      <c r="D62" s="119"/>
      <c r="E62" s="119"/>
      <c r="F62" s="119"/>
      <c r="G62" s="115">
        <f t="shared" si="1"/>
        <v>0</v>
      </c>
      <c r="H62" s="119"/>
      <c r="I62" s="119"/>
      <c r="J62" s="119"/>
      <c r="K62" s="115">
        <f t="shared" si="3"/>
        <v>0</v>
      </c>
      <c r="L62" s="119"/>
      <c r="M62" s="119"/>
      <c r="N62" s="119"/>
      <c r="O62" s="115">
        <f t="shared" si="4"/>
        <v>0</v>
      </c>
    </row>
    <row r="63" spans="1:15" ht="22.5" hidden="1">
      <c r="A63" s="105"/>
      <c r="B63" s="99">
        <v>41030400</v>
      </c>
      <c r="C63" s="19" t="s">
        <v>570</v>
      </c>
      <c r="D63" s="119"/>
      <c r="E63" s="119"/>
      <c r="F63" s="119"/>
      <c r="G63" s="115">
        <f t="shared" si="1"/>
        <v>0</v>
      </c>
      <c r="H63" s="119"/>
      <c r="I63" s="119"/>
      <c r="J63" s="119"/>
      <c r="K63" s="115">
        <f t="shared" si="3"/>
        <v>0</v>
      </c>
      <c r="L63" s="119"/>
      <c r="M63" s="119"/>
      <c r="N63" s="119"/>
      <c r="O63" s="115">
        <f t="shared" si="4"/>
        <v>0</v>
      </c>
    </row>
    <row r="64" spans="1:15" ht="45">
      <c r="A64" s="105"/>
      <c r="B64" s="7">
        <v>41030600</v>
      </c>
      <c r="C64" s="7" t="s">
        <v>533</v>
      </c>
      <c r="D64" s="116">
        <v>57091.6</v>
      </c>
      <c r="E64" s="116"/>
      <c r="F64" s="116"/>
      <c r="G64" s="116">
        <f t="shared" si="1"/>
        <v>57091.6</v>
      </c>
      <c r="H64" s="116">
        <v>57091.6</v>
      </c>
      <c r="I64" s="116"/>
      <c r="J64" s="116"/>
      <c r="K64" s="116">
        <f t="shared" si="3"/>
        <v>57091.6</v>
      </c>
      <c r="L64" s="116">
        <v>57091.6</v>
      </c>
      <c r="M64" s="116"/>
      <c r="N64" s="116"/>
      <c r="O64" s="116">
        <f t="shared" si="4"/>
        <v>57091.6</v>
      </c>
    </row>
    <row r="65" spans="1:15" ht="90">
      <c r="A65" s="105"/>
      <c r="B65" s="7">
        <v>41030700</v>
      </c>
      <c r="C65" s="7" t="s">
        <v>571</v>
      </c>
      <c r="D65" s="116">
        <v>876.3</v>
      </c>
      <c r="E65" s="116"/>
      <c r="F65" s="116"/>
      <c r="G65" s="116">
        <f t="shared" si="1"/>
        <v>876.3</v>
      </c>
      <c r="H65" s="116">
        <v>876.3</v>
      </c>
      <c r="I65" s="116"/>
      <c r="J65" s="116"/>
      <c r="K65" s="116">
        <f t="shared" si="3"/>
        <v>876.3</v>
      </c>
      <c r="L65" s="116">
        <v>876.3</v>
      </c>
      <c r="M65" s="116"/>
      <c r="N65" s="116"/>
      <c r="O65" s="116">
        <f t="shared" si="4"/>
        <v>876.3</v>
      </c>
    </row>
    <row r="66" spans="1:15" ht="56.25">
      <c r="A66" s="105"/>
      <c r="B66" s="7">
        <v>41030800</v>
      </c>
      <c r="C66" s="7" t="s">
        <v>572</v>
      </c>
      <c r="D66" s="116">
        <v>48468.1</v>
      </c>
      <c r="E66" s="116"/>
      <c r="F66" s="116"/>
      <c r="G66" s="116">
        <f t="shared" si="1"/>
        <v>48468.1</v>
      </c>
      <c r="H66" s="116">
        <v>48468.1</v>
      </c>
      <c r="I66" s="116"/>
      <c r="J66" s="116"/>
      <c r="K66" s="116">
        <f t="shared" si="3"/>
        <v>48468.1</v>
      </c>
      <c r="L66" s="116">
        <v>48468.1</v>
      </c>
      <c r="M66" s="116"/>
      <c r="N66" s="116"/>
      <c r="O66" s="116">
        <f t="shared" si="4"/>
        <v>48468.1</v>
      </c>
    </row>
    <row r="67" spans="1:15" ht="101.25">
      <c r="A67" s="105"/>
      <c r="B67" s="7">
        <v>41030900</v>
      </c>
      <c r="C67" s="7" t="s">
        <v>573</v>
      </c>
      <c r="D67" s="116">
        <v>31085.5</v>
      </c>
      <c r="E67" s="116"/>
      <c r="F67" s="116"/>
      <c r="G67" s="116">
        <f t="shared" si="1"/>
        <v>31085.5</v>
      </c>
      <c r="H67" s="116">
        <v>31085.5</v>
      </c>
      <c r="I67" s="116"/>
      <c r="J67" s="116"/>
      <c r="K67" s="116">
        <f t="shared" si="3"/>
        <v>31085.5</v>
      </c>
      <c r="L67" s="116">
        <v>31085.5</v>
      </c>
      <c r="M67" s="116"/>
      <c r="N67" s="116"/>
      <c r="O67" s="116">
        <f t="shared" si="4"/>
        <v>31085.5</v>
      </c>
    </row>
    <row r="68" spans="1:15" ht="45">
      <c r="A68" s="105"/>
      <c r="B68" s="7">
        <v>41031000</v>
      </c>
      <c r="C68" s="7" t="s">
        <v>574</v>
      </c>
      <c r="D68" s="116">
        <v>385.5</v>
      </c>
      <c r="E68" s="116"/>
      <c r="F68" s="116"/>
      <c r="G68" s="116">
        <f t="shared" si="1"/>
        <v>385.5</v>
      </c>
      <c r="H68" s="116">
        <v>385.5</v>
      </c>
      <c r="I68" s="116"/>
      <c r="J68" s="116"/>
      <c r="K68" s="116">
        <f t="shared" si="3"/>
        <v>385.5</v>
      </c>
      <c r="L68" s="116">
        <v>385.5</v>
      </c>
      <c r="M68" s="116"/>
      <c r="N68" s="116"/>
      <c r="O68" s="116">
        <f t="shared" si="4"/>
        <v>385.5</v>
      </c>
    </row>
    <row r="69" spans="1:15" ht="56.25" customHeight="1" hidden="1">
      <c r="A69" s="105"/>
      <c r="B69" s="7">
        <v>41031900</v>
      </c>
      <c r="C69" s="7" t="s">
        <v>575</v>
      </c>
      <c r="D69" s="116"/>
      <c r="E69" s="116"/>
      <c r="F69" s="116"/>
      <c r="G69" s="116">
        <f t="shared" si="1"/>
        <v>0</v>
      </c>
      <c r="H69" s="116"/>
      <c r="I69" s="116"/>
      <c r="J69" s="116"/>
      <c r="K69" s="116">
        <f t="shared" si="3"/>
        <v>0</v>
      </c>
      <c r="L69" s="116"/>
      <c r="M69" s="116"/>
      <c r="N69" s="116"/>
      <c r="O69" s="116">
        <f t="shared" si="4"/>
        <v>0</v>
      </c>
    </row>
    <row r="70" spans="1:15" ht="123.75" customHeight="1" hidden="1">
      <c r="A70" s="105"/>
      <c r="B70" s="7">
        <v>41032200</v>
      </c>
      <c r="C70" s="7" t="s">
        <v>668</v>
      </c>
      <c r="D70" s="116"/>
      <c r="E70" s="116"/>
      <c r="F70" s="116"/>
      <c r="G70" s="116">
        <f t="shared" si="1"/>
        <v>0</v>
      </c>
      <c r="H70" s="116"/>
      <c r="I70" s="116"/>
      <c r="J70" s="116"/>
      <c r="K70" s="116">
        <f t="shared" si="3"/>
        <v>0</v>
      </c>
      <c r="L70" s="116"/>
      <c r="M70" s="116"/>
      <c r="N70" s="116"/>
      <c r="O70" s="116">
        <f t="shared" si="4"/>
        <v>0</v>
      </c>
    </row>
    <row r="71" spans="1:15" ht="67.5" customHeight="1" hidden="1">
      <c r="A71" s="105"/>
      <c r="B71" s="7">
        <v>41032300</v>
      </c>
      <c r="C71" s="7" t="s">
        <v>669</v>
      </c>
      <c r="D71" s="116"/>
      <c r="E71" s="116"/>
      <c r="F71" s="116"/>
      <c r="G71" s="116">
        <f t="shared" si="1"/>
        <v>0</v>
      </c>
      <c r="H71" s="116"/>
      <c r="I71" s="116"/>
      <c r="J71" s="116"/>
      <c r="K71" s="116">
        <f t="shared" si="3"/>
        <v>0</v>
      </c>
      <c r="L71" s="116"/>
      <c r="M71" s="116"/>
      <c r="N71" s="116"/>
      <c r="O71" s="116">
        <f t="shared" si="4"/>
        <v>0</v>
      </c>
    </row>
    <row r="72" spans="1:15" ht="32.25" customHeight="1" hidden="1">
      <c r="A72" s="105"/>
      <c r="B72" s="7">
        <v>41034900</v>
      </c>
      <c r="C72" s="7" t="s">
        <v>697</v>
      </c>
      <c r="D72" s="116"/>
      <c r="E72" s="116"/>
      <c r="F72" s="116"/>
      <c r="G72" s="116">
        <f t="shared" si="1"/>
        <v>0</v>
      </c>
      <c r="H72" s="116"/>
      <c r="I72" s="116"/>
      <c r="J72" s="116"/>
      <c r="K72" s="116">
        <f t="shared" si="3"/>
        <v>0</v>
      </c>
      <c r="L72" s="116"/>
      <c r="M72" s="116"/>
      <c r="N72" s="116"/>
      <c r="O72" s="116">
        <f t="shared" si="4"/>
        <v>0</v>
      </c>
    </row>
    <row r="73" spans="1:15" ht="45" customHeight="1" hidden="1">
      <c r="A73" s="105"/>
      <c r="B73" s="7">
        <v>41036300</v>
      </c>
      <c r="C73" s="7" t="s">
        <v>708</v>
      </c>
      <c r="D73" s="116"/>
      <c r="E73" s="116"/>
      <c r="F73" s="116"/>
      <c r="G73" s="116">
        <f t="shared" si="1"/>
        <v>0</v>
      </c>
      <c r="H73" s="116"/>
      <c r="I73" s="116"/>
      <c r="J73" s="116"/>
      <c r="K73" s="116">
        <f t="shared" si="3"/>
        <v>0</v>
      </c>
      <c r="L73" s="116"/>
      <c r="M73" s="116"/>
      <c r="N73" s="116"/>
      <c r="O73" s="116">
        <f t="shared" si="4"/>
        <v>0</v>
      </c>
    </row>
    <row r="74" spans="1:15" ht="56.25" customHeight="1" hidden="1">
      <c r="A74" s="105"/>
      <c r="B74" s="7">
        <v>41035000</v>
      </c>
      <c r="C74" s="7" t="s">
        <v>709</v>
      </c>
      <c r="D74" s="116"/>
      <c r="E74" s="116"/>
      <c r="F74" s="116"/>
      <c r="G74" s="116">
        <f t="shared" si="1"/>
        <v>0</v>
      </c>
      <c r="H74" s="116"/>
      <c r="I74" s="116"/>
      <c r="J74" s="116"/>
      <c r="K74" s="116">
        <f t="shared" si="3"/>
        <v>0</v>
      </c>
      <c r="L74" s="116"/>
      <c r="M74" s="116"/>
      <c r="N74" s="116"/>
      <c r="O74" s="116">
        <f t="shared" si="4"/>
        <v>0</v>
      </c>
    </row>
    <row r="75" spans="1:15" ht="45" customHeight="1" hidden="1">
      <c r="A75" s="105"/>
      <c r="B75" s="7">
        <v>41035000</v>
      </c>
      <c r="C75" s="7" t="s">
        <v>710</v>
      </c>
      <c r="D75" s="116"/>
      <c r="E75" s="116"/>
      <c r="F75" s="116"/>
      <c r="G75" s="116">
        <f t="shared" si="1"/>
        <v>0</v>
      </c>
      <c r="H75" s="116"/>
      <c r="I75" s="116"/>
      <c r="J75" s="116"/>
      <c r="K75" s="116">
        <f t="shared" si="3"/>
        <v>0</v>
      </c>
      <c r="L75" s="116"/>
      <c r="M75" s="116"/>
      <c r="N75" s="116"/>
      <c r="O75" s="116">
        <f t="shared" si="4"/>
        <v>0</v>
      </c>
    </row>
    <row r="76" spans="1:15" ht="45" customHeight="1" hidden="1">
      <c r="A76" s="105"/>
      <c r="B76" s="7">
        <v>41035000</v>
      </c>
      <c r="C76" s="7" t="s">
        <v>711</v>
      </c>
      <c r="D76" s="116"/>
      <c r="E76" s="116"/>
      <c r="F76" s="116"/>
      <c r="G76" s="116">
        <f t="shared" si="1"/>
        <v>0</v>
      </c>
      <c r="H76" s="116"/>
      <c r="I76" s="116"/>
      <c r="J76" s="116"/>
      <c r="K76" s="116">
        <f t="shared" si="3"/>
        <v>0</v>
      </c>
      <c r="L76" s="116"/>
      <c r="M76" s="116"/>
      <c r="N76" s="116"/>
      <c r="O76" s="116">
        <f t="shared" si="4"/>
        <v>0</v>
      </c>
    </row>
    <row r="77" spans="1:15" ht="56.25">
      <c r="A77" s="105"/>
      <c r="B77" s="7">
        <v>41035000</v>
      </c>
      <c r="C77" s="7" t="s">
        <v>712</v>
      </c>
      <c r="D77" s="116">
        <v>38.2</v>
      </c>
      <c r="E77" s="116"/>
      <c r="F77" s="116"/>
      <c r="G77" s="116">
        <f aca="true" t="shared" si="5" ref="G77:G86">D77+E77</f>
        <v>38.2</v>
      </c>
      <c r="H77" s="116">
        <v>38.2</v>
      </c>
      <c r="I77" s="116"/>
      <c r="J77" s="116"/>
      <c r="K77" s="116">
        <f t="shared" si="3"/>
        <v>38.2</v>
      </c>
      <c r="L77" s="116">
        <v>38.2</v>
      </c>
      <c r="M77" s="116"/>
      <c r="N77" s="116"/>
      <c r="O77" s="116">
        <f t="shared" si="4"/>
        <v>38.2</v>
      </c>
    </row>
    <row r="78" spans="1:15" ht="22.5">
      <c r="A78" s="105"/>
      <c r="B78" s="7">
        <v>41035000</v>
      </c>
      <c r="C78" s="7" t="s">
        <v>713</v>
      </c>
      <c r="D78" s="116">
        <v>1956.9</v>
      </c>
      <c r="E78" s="116"/>
      <c r="F78" s="116"/>
      <c r="G78" s="116">
        <f t="shared" si="5"/>
        <v>1956.9</v>
      </c>
      <c r="H78" s="116">
        <v>1956.9</v>
      </c>
      <c r="I78" s="116"/>
      <c r="J78" s="116"/>
      <c r="K78" s="116">
        <f t="shared" si="3"/>
        <v>1956.9</v>
      </c>
      <c r="L78" s="116">
        <v>1956.9</v>
      </c>
      <c r="M78" s="116"/>
      <c r="N78" s="116"/>
      <c r="O78" s="116">
        <f t="shared" si="4"/>
        <v>1956.9</v>
      </c>
    </row>
    <row r="79" spans="1:15" ht="0.75" customHeight="1" hidden="1">
      <c r="A79" s="105"/>
      <c r="B79" s="7">
        <v>41035000</v>
      </c>
      <c r="C79" s="7" t="s">
        <v>714</v>
      </c>
      <c r="D79" s="116"/>
      <c r="E79" s="116"/>
      <c r="F79" s="116"/>
      <c r="G79" s="116">
        <f t="shared" si="5"/>
        <v>0</v>
      </c>
      <c r="H79" s="116"/>
      <c r="I79" s="116"/>
      <c r="J79" s="116"/>
      <c r="K79" s="116">
        <f t="shared" si="3"/>
        <v>0</v>
      </c>
      <c r="L79" s="116"/>
      <c r="M79" s="116"/>
      <c r="N79" s="116"/>
      <c r="O79" s="116">
        <f t="shared" si="4"/>
        <v>0</v>
      </c>
    </row>
    <row r="80" spans="1:15" ht="45" customHeight="1" hidden="1">
      <c r="A80" s="105"/>
      <c r="B80" s="7">
        <v>41035000</v>
      </c>
      <c r="C80" s="7" t="s">
        <v>715</v>
      </c>
      <c r="D80" s="116"/>
      <c r="E80" s="116"/>
      <c r="F80" s="116"/>
      <c r="G80" s="116">
        <f t="shared" si="5"/>
        <v>0</v>
      </c>
      <c r="H80" s="116"/>
      <c r="I80" s="116"/>
      <c r="J80" s="116"/>
      <c r="K80" s="116">
        <f t="shared" si="3"/>
        <v>0</v>
      </c>
      <c r="L80" s="116"/>
      <c r="M80" s="116"/>
      <c r="N80" s="116"/>
      <c r="O80" s="116">
        <f t="shared" si="4"/>
        <v>0</v>
      </c>
    </row>
    <row r="81" spans="1:15" ht="33.75" customHeight="1" hidden="1">
      <c r="A81" s="105"/>
      <c r="B81" s="7">
        <v>41035000</v>
      </c>
      <c r="C81" s="7" t="s">
        <v>716</v>
      </c>
      <c r="D81" s="116"/>
      <c r="E81" s="116"/>
      <c r="F81" s="116"/>
      <c r="G81" s="116">
        <f t="shared" si="5"/>
        <v>0</v>
      </c>
      <c r="H81" s="116"/>
      <c r="I81" s="116"/>
      <c r="J81" s="116"/>
      <c r="K81" s="116">
        <f t="shared" si="3"/>
        <v>0</v>
      </c>
      <c r="L81" s="116"/>
      <c r="M81" s="116"/>
      <c r="N81" s="116"/>
      <c r="O81" s="116">
        <f t="shared" si="4"/>
        <v>0</v>
      </c>
    </row>
    <row r="82" spans="1:15" ht="45" customHeight="1" hidden="1">
      <c r="A82" s="105"/>
      <c r="B82" s="7">
        <v>41035000</v>
      </c>
      <c r="C82" s="7" t="s">
        <v>732</v>
      </c>
      <c r="D82" s="116"/>
      <c r="E82" s="116"/>
      <c r="F82" s="116"/>
      <c r="G82" s="116">
        <f t="shared" si="5"/>
        <v>0</v>
      </c>
      <c r="H82" s="116"/>
      <c r="I82" s="116"/>
      <c r="J82" s="116"/>
      <c r="K82" s="116">
        <f t="shared" si="3"/>
        <v>0</v>
      </c>
      <c r="L82" s="116"/>
      <c r="M82" s="116"/>
      <c r="N82" s="116"/>
      <c r="O82" s="116">
        <f t="shared" si="4"/>
        <v>0</v>
      </c>
    </row>
    <row r="83" spans="1:15" ht="22.5">
      <c r="A83" s="105"/>
      <c r="B83" s="7">
        <v>41035000</v>
      </c>
      <c r="C83" s="7" t="s">
        <v>733</v>
      </c>
      <c r="D83" s="116">
        <v>225</v>
      </c>
      <c r="E83" s="116"/>
      <c r="F83" s="116"/>
      <c r="G83" s="116">
        <f t="shared" si="5"/>
        <v>225</v>
      </c>
      <c r="H83" s="116">
        <v>225</v>
      </c>
      <c r="I83" s="116"/>
      <c r="J83" s="116"/>
      <c r="K83" s="116">
        <f t="shared" si="3"/>
        <v>225</v>
      </c>
      <c r="L83" s="116">
        <v>225</v>
      </c>
      <c r="M83" s="116"/>
      <c r="N83" s="116"/>
      <c r="O83" s="116">
        <f t="shared" si="4"/>
        <v>225</v>
      </c>
    </row>
    <row r="84" spans="1:15" ht="12">
      <c r="A84" s="105"/>
      <c r="B84" s="102">
        <v>43000000</v>
      </c>
      <c r="C84" s="16" t="s">
        <v>734</v>
      </c>
      <c r="D84" s="111"/>
      <c r="E84" s="111">
        <f>E85</f>
        <v>8560</v>
      </c>
      <c r="F84" s="111">
        <f>F85</f>
        <v>8560</v>
      </c>
      <c r="G84" s="111">
        <f t="shared" si="5"/>
        <v>8560</v>
      </c>
      <c r="H84" s="111"/>
      <c r="I84" s="111">
        <f>I85</f>
        <v>8560</v>
      </c>
      <c r="J84" s="111">
        <f>J85</f>
        <v>8560</v>
      </c>
      <c r="K84" s="111">
        <f t="shared" si="3"/>
        <v>8560</v>
      </c>
      <c r="L84" s="111"/>
      <c r="M84" s="111">
        <f>M85</f>
        <v>8560</v>
      </c>
      <c r="N84" s="111">
        <f>N85</f>
        <v>8560</v>
      </c>
      <c r="O84" s="111">
        <f t="shared" si="4"/>
        <v>8560</v>
      </c>
    </row>
    <row r="85" spans="1:15" ht="23.25" thickBot="1">
      <c r="A85" s="105"/>
      <c r="B85" s="120">
        <v>43010000</v>
      </c>
      <c r="C85" s="120" t="s">
        <v>735</v>
      </c>
      <c r="D85" s="121"/>
      <c r="E85" s="121">
        <v>8560</v>
      </c>
      <c r="F85" s="121">
        <v>8560</v>
      </c>
      <c r="G85" s="121">
        <f t="shared" si="5"/>
        <v>8560</v>
      </c>
      <c r="H85" s="121"/>
      <c r="I85" s="121">
        <v>8560</v>
      </c>
      <c r="J85" s="121">
        <v>8560</v>
      </c>
      <c r="K85" s="121">
        <f t="shared" si="3"/>
        <v>8560</v>
      </c>
      <c r="L85" s="121"/>
      <c r="M85" s="121">
        <v>8560</v>
      </c>
      <c r="N85" s="121">
        <v>8560</v>
      </c>
      <c r="O85" s="121">
        <f t="shared" si="4"/>
        <v>8560</v>
      </c>
    </row>
    <row r="86" spans="1:15" ht="13.5" thickBot="1">
      <c r="A86" s="105"/>
      <c r="B86" s="122"/>
      <c r="C86" s="90" t="s">
        <v>736</v>
      </c>
      <c r="D86" s="88">
        <v>725088.9</v>
      </c>
      <c r="E86" s="88">
        <v>78782.097</v>
      </c>
      <c r="F86" s="88">
        <v>24050</v>
      </c>
      <c r="G86" s="88">
        <f t="shared" si="5"/>
        <v>803870.997</v>
      </c>
      <c r="H86" s="123">
        <f>K86-I86</f>
        <v>818306.19</v>
      </c>
      <c r="I86" s="123">
        <v>65951.907</v>
      </c>
      <c r="J86" s="88">
        <v>24050</v>
      </c>
      <c r="K86" s="123">
        <v>884258.097</v>
      </c>
      <c r="L86" s="123">
        <f>O86-M86</f>
        <v>898065.9689999999</v>
      </c>
      <c r="M86" s="124">
        <v>74617.937</v>
      </c>
      <c r="N86" s="88">
        <v>24050</v>
      </c>
      <c r="O86" s="124">
        <v>972683.906</v>
      </c>
    </row>
    <row r="87" spans="2:8" ht="15">
      <c r="B87" s="91"/>
      <c r="C87" s="92"/>
      <c r="D87" s="91"/>
      <c r="E87" s="91"/>
      <c r="F87" s="91"/>
      <c r="G87" s="91"/>
      <c r="H87" s="91"/>
    </row>
    <row r="88" spans="2:8" ht="15">
      <c r="B88" s="91"/>
      <c r="C88" s="92"/>
      <c r="D88" s="91"/>
      <c r="E88" s="91"/>
      <c r="F88" s="91"/>
      <c r="G88" s="91"/>
      <c r="H88" s="91"/>
    </row>
    <row r="89" spans="2:8" ht="15">
      <c r="B89" s="91"/>
      <c r="C89" s="92"/>
      <c r="D89" s="91"/>
      <c r="E89" s="91"/>
      <c r="F89" s="91"/>
      <c r="G89" s="91"/>
      <c r="H89" s="91"/>
    </row>
    <row r="90" spans="2:8" ht="15">
      <c r="B90" s="91"/>
      <c r="C90" s="92"/>
      <c r="D90" s="91"/>
      <c r="E90" s="91"/>
      <c r="F90" s="91"/>
      <c r="G90" s="91"/>
      <c r="H90" s="91"/>
    </row>
    <row r="91" spans="2:8" ht="15">
      <c r="B91" s="93"/>
      <c r="C91" s="94" t="s">
        <v>737</v>
      </c>
      <c r="D91" s="94"/>
      <c r="E91" s="94"/>
      <c r="F91" s="95" t="s">
        <v>322</v>
      </c>
      <c r="G91" s="93"/>
      <c r="H91" s="91"/>
    </row>
  </sheetData>
  <mergeCells count="16">
    <mergeCell ref="L8:L9"/>
    <mergeCell ref="O8:O9"/>
    <mergeCell ref="D8:D9"/>
    <mergeCell ref="H8:H9"/>
    <mergeCell ref="K8:K9"/>
    <mergeCell ref="G8:G9"/>
    <mergeCell ref="D7:G7"/>
    <mergeCell ref="H7:K7"/>
    <mergeCell ref="L7:O7"/>
    <mergeCell ref="N1:O1"/>
    <mergeCell ref="N2:O2"/>
    <mergeCell ref="N3:O3"/>
    <mergeCell ref="N4:O4"/>
    <mergeCell ref="A5:O5"/>
    <mergeCell ref="B7:B9"/>
    <mergeCell ref="C7:C9"/>
  </mergeCells>
  <printOptions/>
  <pageMargins left="0.1968503937007874" right="0.1968503937007874" top="0.1968503937007874" bottom="0.196850393700787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dc:creator>
  <cp:keywords/>
  <dc:description/>
  <cp:lastModifiedBy>pressa3</cp:lastModifiedBy>
  <cp:lastPrinted>2008-01-22T13:38:34Z</cp:lastPrinted>
  <dcterms:created xsi:type="dcterms:W3CDTF">2005-01-10T08:19:17Z</dcterms:created>
  <dcterms:modified xsi:type="dcterms:W3CDTF">2008-03-13T14:52:40Z</dcterms:modified>
  <cp:category/>
  <cp:version/>
  <cp:contentType/>
  <cp:contentStatus/>
</cp:coreProperties>
</file>