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2120" windowHeight="84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DeMoN</author>
  </authors>
  <commentList>
    <comment ref="C75" authorId="0">
      <text>
        <r>
          <rPr>
            <b/>
            <sz val="8"/>
            <rFont val="Tahoma"/>
            <family val="0"/>
          </rPr>
          <t>DeMoN:</t>
        </r>
        <r>
          <rPr>
            <sz val="8"/>
            <rFont val="Tahoma"/>
            <family val="0"/>
          </rPr>
          <t xml:space="preserve">
</t>
        </r>
      </text>
    </comment>
  </commentList>
</comments>
</file>

<file path=xl/sharedStrings.xml><?xml version="1.0" encoding="utf-8"?>
<sst xmlns="http://schemas.openxmlformats.org/spreadsheetml/2006/main" count="396" uniqueCount="221">
  <si>
    <t>Додаток 2</t>
  </si>
  <si>
    <t xml:space="preserve">до звіту щодо виконання  Програми </t>
  </si>
  <si>
    <t>соціально-економічного і культурного</t>
  </si>
  <si>
    <t>розвитку м. Запоріжжя</t>
  </si>
  <si>
    <t>за 2006 рік</t>
  </si>
  <si>
    <t>ПЕРЕЛІК</t>
  </si>
  <si>
    <t>об"єктів, видатки на які провадились за рахунок коштів бюджету розвитку у 2006 році (додаток 3 до Програми соціально-економічного і культурного розвитку м.Запоріжжя на 2006 рік)</t>
  </si>
  <si>
    <t>тис. грн.</t>
  </si>
  <si>
    <t>КВК</t>
  </si>
  <si>
    <t>Назва головного розпорядника коштів</t>
  </si>
  <si>
    <t>Назва об'єктів відповідно до проектно-кошторисної документації, тощо</t>
  </si>
  <si>
    <t>Загальний обсяг фінансування будівництва (інших капітальних видатків)</t>
  </si>
  <si>
    <t>Відсоток заверше-ності будів-ництва об'єктів на майбутні роки</t>
  </si>
  <si>
    <t>Всього видатків на завершення будівництва, освоєння об'єктів на майбутні роки</t>
  </si>
  <si>
    <t>Потреба коштів на 2006 рік</t>
  </si>
  <si>
    <t>Затверджені видатки на 2006 рік</t>
  </si>
  <si>
    <t>Фактичні видатки на 2006 рік</t>
  </si>
  <si>
    <t>Результативність впровадження заходів ( в кілісних та якісних показниках)</t>
  </si>
  <si>
    <t>КТКВ</t>
  </si>
  <si>
    <t>Перелік об'єктів на 2006 рік - всього:</t>
  </si>
  <si>
    <t>Погашення основної суми боргу за запозичення у формі випуску облігацій внутрішньої місцевої позики</t>
  </si>
  <si>
    <t>230</t>
  </si>
  <si>
    <t>Головне економічне управління міської ради</t>
  </si>
  <si>
    <t>150101</t>
  </si>
  <si>
    <t>Капітальні вкладення</t>
  </si>
  <si>
    <t xml:space="preserve">Реконструкція стадіону по вул. Валерія Лобановського </t>
  </si>
  <si>
    <t>Внаслідок проведення реконструкції було виконано сантехнічні роботи, освітлення, водопостачання, що забезпечило введення об"єкту до експлуатації</t>
  </si>
  <si>
    <t>Будівництво автотранспортної магістралі через річку Дніпро у м. Запоріжжя,                                                           в тому числі за рахунок</t>
  </si>
  <si>
    <t>Внаслідок виконання проектно-вишуковальних робіт,  будівельно-монтажних робіт,  монтажу залізобетоних прогонових балок, влаштування монолітних залізобетонних опор на транспортних розв"язках, проведення робіт по влаштуванню фундаментів для опор  (буріння свердловин для влаштування свай),спорудження фундаментів для опор забезпечено подальше будівництво об"єкту.</t>
  </si>
  <si>
    <t>субвенції з державного бюджету</t>
  </si>
  <si>
    <t>коштів бюджету міста</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</si>
  <si>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</si>
  <si>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</si>
  <si>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Магістральна теплова мережа по вул. Героїв Сталінграда, м. Запоріжжя - реконструкція - співфінансування за рахунок коштів бюджету міста</t>
  </si>
  <si>
    <t>Внаслідок заміни металевих труб на предізольовані труби (1379 п.м) було забезпечено економію теплової енергії та здійснено часткове введення об"єкту -  374,64 п.м.</t>
  </si>
  <si>
    <r>
      <t xml:space="preserve">Магістральна теплова мережа по вул. Героїв Сталінграда, м. Запоріжжя - реконструкція - </t>
    </r>
    <r>
      <rPr>
        <b/>
        <sz val="11"/>
        <rFont val="Times New Roman"/>
        <family val="1"/>
      </rPr>
      <t>субвенція з державного бюджету</t>
    </r>
  </si>
  <si>
    <t>Магістральна мережа теплопостачання по вул. Новокузнецька житлового масиву Південний, м. Запоріжжя - реконструкція (перший пусковий комплекс) - співфінансування за рахунок коштів бюджету міста</t>
  </si>
  <si>
    <t>Внаслідок заміни на мережі теплопостачання та гарячого теплопостачання металевих труб на предізольовані (483 п.м.) було забезпечено економію теплової енергії та забезпечено покращення якості надання послуг споживачам</t>
  </si>
  <si>
    <r>
      <t xml:space="preserve">Магістральна мережа теплопостачання по вул. Новокузнецька житлового масиву Південний, м. Запоріжжя - реконструкція (перший пусковий комплекс) - </t>
    </r>
    <r>
      <rPr>
        <b/>
        <sz val="11"/>
        <rFont val="Times New Roman"/>
        <family val="1"/>
      </rPr>
      <t>субвенція з державного бюджету</t>
    </r>
  </si>
  <si>
    <t>Магістральна мережа теплопостачання по вул. Новокузнецька житлового масиву Південний, м. Запоріжжя - реконструкція (другий пусковий комплекс) - співфінансування за рахунок коштів бюджету міста</t>
  </si>
  <si>
    <t>Внаслідок заміни на  мережі теплопостачання та гарячого теплопостачання металевих труб на предізольовані (150 п.м.) було досягнуто  економію теплової енергії та забезпечить надання якісних послуг споживачам</t>
  </si>
  <si>
    <r>
      <t xml:space="preserve">Магістральна мережа теплопостачання по вул. Новокузнецька житлового масиву Південний, м. Запоріжжя - реконструкція (другий пусковий комплекс) - </t>
    </r>
    <r>
      <rPr>
        <b/>
        <sz val="11"/>
        <rFont val="Times New Roman"/>
        <family val="1"/>
      </rPr>
      <t>субвенція з державного бюджету</t>
    </r>
  </si>
  <si>
    <t>150122</t>
  </si>
  <si>
    <t>Інвестиційні проекти</t>
  </si>
  <si>
    <t>Автономна блочна міні-котельня по вул. 8 Березня, 31, м. Запоріжжя - будівництво з демонтажем підвальної котельні - співфінансування ха рахунок коштів бюджету міста</t>
  </si>
  <si>
    <t xml:space="preserve">Внаслідок будівництва автономної блочної міні-котельної було досягнуто поліпшення теплопостачання житлових будинків. </t>
  </si>
  <si>
    <r>
      <t xml:space="preserve">Автономна блочна міні-котельня по вул. 8 Березня, 31, м. Запоріжжя - будівництво з демонтажем підвальної котельні - </t>
    </r>
    <r>
      <rPr>
        <b/>
        <sz val="11"/>
        <rFont val="Times New Roman"/>
        <family val="1"/>
      </rPr>
      <t>субвенція з державного бюджету</t>
    </r>
  </si>
  <si>
    <t>Будівництво зливової каналізації у житловому кварталі в межах вул. Задніпровська-Гудименка-Новгородська</t>
  </si>
  <si>
    <t>Внаслідок будівництва зливової каналізації у житловому кварталі було досягнуто  відведення зливових вод від житлових будинків по вул. Гудименко 15, 16, 17  -   455 п.м.</t>
  </si>
  <si>
    <t>Два 44-квартирних житлових будинки у с-щі Павло-Кічкас, м. Запоріжжя - будівництво - співфінансування за рахунок коштів бюджету міста</t>
  </si>
  <si>
    <t>Продовження будівництва двох 44-х кв. будинків (5514,3 м.кв.), дасть змогу в подальшому забезпечити покращення житлових умов 94 сі"ям, які мешкають у ветхих бараках селища Павло-Кічкас</t>
  </si>
  <si>
    <r>
      <t xml:space="preserve">Два 44-квартирних житлових будинки у с-щі Павло-Кічкас, м. Запоріжжя - будівництво - </t>
    </r>
    <r>
      <rPr>
        <b/>
        <sz val="11"/>
        <rFont val="Times New Roman"/>
        <family val="1"/>
      </rPr>
      <t>субвенція з державного бюджету</t>
    </r>
  </si>
  <si>
    <t>Теплова мережа від теплофікаційної камери №6 до теплофікаційної камери №8 по вул. Південне шосе, м.Запоріжжя - реконструкція з улаштуванням дренажної каналізації з теплофікаційної камери №7- співфінансування за рахунок коштів бюджету міста</t>
  </si>
  <si>
    <t>Внаслідок заміни на мережі теплопостачання аварійних металевих труб  на предізоляційні труби (58,5 п.м.) було досягнуто економію теплової енергії</t>
  </si>
  <si>
    <r>
      <t xml:space="preserve">Теплова мережа від теплофікаційної камери №6 до теплофікаційної камери №8 по вул. Південне шосе, м.Запоріжжя - реконструкція з улаштуванням дренажної каналізації з теплофікаційної камери №7 - </t>
    </r>
    <r>
      <rPr>
        <b/>
        <sz val="11"/>
        <rFont val="Times New Roman"/>
        <family val="1"/>
      </rPr>
      <t>субвенція з державного бюджету</t>
    </r>
  </si>
  <si>
    <t>Котельня по вул. Хакаська, 4, м. Запоріжжя - реконструкція вузла гарячого водопостачання із заміною баків-акумуляторів - співфінансівання за рахунок коштів бюджету міста</t>
  </si>
  <si>
    <t>Внаслідок заміни баків акумуляторів гарячого водопостачання та реконструкції вузла гарячого водопостачання було забеспечено мешканців Осіпенківського району гарячим водопостачанням.</t>
  </si>
  <si>
    <r>
      <t xml:space="preserve">Котельня по вул. Хакаська, 4, м. Запоріжжя - реконструкція вузла гарячого водопостачання із заміною баків-акумуляторів - </t>
    </r>
    <r>
      <rPr>
        <b/>
        <sz val="11"/>
        <rFont val="Times New Roman"/>
        <family val="1"/>
      </rPr>
      <t>субвенція з державного бюджету</t>
    </r>
  </si>
  <si>
    <t>Магістральна теплова мережа по вул. Артема, м. Запоріжжя - реконструкція - співфінансування за рахунок коштів бюджету міста</t>
  </si>
  <si>
    <t>Внаслідок заміни металевих труб на предізольовані труби (357 п.м.) була досягнута економія теплової енергії та забезпечено часткове введення - 170 п.м.</t>
  </si>
  <si>
    <r>
      <t xml:space="preserve">Магістральна теплова мережа по вул. Артема, м. Запоріжжя - реконструкція - </t>
    </r>
    <r>
      <rPr>
        <b/>
        <sz val="11"/>
        <rFont val="Times New Roman"/>
        <family val="1"/>
      </rPr>
      <t>субвенція з державного бюджету</t>
    </r>
  </si>
  <si>
    <t>Реконструкція будівлі по площі Пушкіна, 2 (проектні та будівельні роботи)</t>
  </si>
  <si>
    <t xml:space="preserve">Внаслідок реконструкції будівлі, а саме: ремонт покрівлі, заміна вітражів було підготовлено будинок до осінньо-зимового періоду. </t>
  </si>
  <si>
    <t>Теплова мережа для підключення житлового масиву Північний до магістральних мереж котельні по вул. Карпенка-Карого, 23, м.Запоріжжя - будівництво - співфінансування за рахунок коштів бюджету міста</t>
  </si>
  <si>
    <t>Внаслідок будівництва котельні  було вирішено питання теплопостачання житлового масиву Північний та досягнута економія теплової енергії за рахунок будівнцтва мережі із предізольованних труб (1252 п.м.)</t>
  </si>
  <si>
    <r>
      <t xml:space="preserve">Теплова мережа для підключення житлового масиву Північний до магістральних мереж котельні по вул. Карпенка-Карого, 23, м.Запоріжжя - будівництво - </t>
    </r>
    <r>
      <rPr>
        <b/>
        <sz val="11"/>
        <rFont val="Times New Roman"/>
        <family val="1"/>
      </rPr>
      <t>субвенція з державного бюджету</t>
    </r>
  </si>
  <si>
    <t>Ліквідація аварійного стану зливового прохідного колектору на трасі залізниці Москва-Сімферополь (район вул. Космічної)</t>
  </si>
  <si>
    <t>Внаслідок ліквідації аварійного стану зливового прохідного колектору було вирішено питання збору та збросу зливових вод у районі - 427,5 п.м.</t>
  </si>
  <si>
    <t>Реконструкція центральної районної лікарні № 1 м. Запоріжжя (Жовтневий район)</t>
  </si>
  <si>
    <t>Внаслідок  реконструкції лікарні булі здійснені проектні роботи,  реконструкція приміщень, оздоблювальні роботи, встановлення вікон, що надасть змогу в подальшому створити належні умови для функціонування закладу.</t>
  </si>
  <si>
    <t>Погашення заборгованості минулих років (реконструкція стадіону ім. В.Лобановського у м. Запоріжжя)</t>
  </si>
  <si>
    <t>Головний каналізаційний колектор Лівобережної частини  м. Запоріжжя - будівництво (проектні роботи)</t>
  </si>
  <si>
    <t>Проектні роботи</t>
  </si>
  <si>
    <t>Газифікація м. Запоріжжя - всього: у тому числі</t>
  </si>
  <si>
    <t>150115</t>
  </si>
  <si>
    <t>Завершення проектів газифікації сільських населених пунктів з високим ступенем готовності</t>
  </si>
  <si>
    <r>
      <t xml:space="preserve">Газифікація вулиць Шушенської, Сковороди та Зачиняєва, м. Запоріжжя - </t>
    </r>
    <r>
      <rPr>
        <b/>
        <sz val="11"/>
        <rFont val="Times New Roman"/>
        <family val="1"/>
      </rPr>
      <t>субвенція з державного бюджету</t>
    </r>
  </si>
  <si>
    <t>Внаслідок будівництва газопроводу була здійснена  газифікація житлових будинків в Ленінському районі (763,9 п.м.), що поліпшило житлові умови мешканців</t>
  </si>
  <si>
    <t>Газифікація сел. Скворцово (проектні роботи та будівництво)</t>
  </si>
  <si>
    <t>Внаслідок проведення робіт з будівництва 1 черги газопроводу середнього тиску, в подальшому надасть можливість газифікації селища</t>
  </si>
  <si>
    <t>Газифікація с-ща Мостозагін-7, м.Запоріжжя - співфінансування за рахунок коштів  бюджету міста</t>
  </si>
  <si>
    <t>Внаслідок будівництва газопроводу високого та низького тиску було газифіковано селище Мостозагін-7 - 1683,5 п.м.</t>
  </si>
  <si>
    <r>
      <t xml:space="preserve">Газифікація с-ща Мостозагін-7, м.Запоріжжя - </t>
    </r>
    <r>
      <rPr>
        <b/>
        <sz val="11"/>
        <rFont val="Times New Roman"/>
        <family val="1"/>
      </rPr>
      <t>субвенція з державного бюджету</t>
    </r>
  </si>
  <si>
    <t>Газифікація с-ща Садівництво на о. Хортиця, м.Запоріжжя - співфінансування за рахунок коштів  бюджету міста</t>
  </si>
  <si>
    <t>Внаслідок проведення робіт з будівництва газопроводу високого та низького тиску (1700 п.м.) було покращено житлові умови мешканців селища</t>
  </si>
  <si>
    <r>
      <t xml:space="preserve">Газифікація с-ща Садівництво на о. Хортиця, м.Запоріжжя - </t>
    </r>
    <r>
      <rPr>
        <b/>
        <sz val="11"/>
        <rFont val="Times New Roman"/>
        <family val="1"/>
      </rPr>
      <t>субвенція з державного бюджету</t>
    </r>
  </si>
  <si>
    <t>083</t>
  </si>
  <si>
    <t>Управління комунального господарства міської ради</t>
  </si>
  <si>
    <t>Димова труба на котельні по вул. Сєдова, 22, м. Запоріжжя - реконструкція - співфінансування за рахунок коштів бюджету міста</t>
  </si>
  <si>
    <t>Внаслідок проведення реконструкції було виконано роботи по усуненню  крену димової труби методом горизонтального буріння.</t>
  </si>
  <si>
    <r>
      <t xml:space="preserve">Димова труба на котельні по вул. Сєдова, 22, м. Запоріжжя - реконструкція - </t>
    </r>
    <r>
      <rPr>
        <b/>
        <sz val="11"/>
        <rFont val="Times New Roman"/>
        <family val="1"/>
      </rPr>
      <t>субвенція з державного бюджету</t>
    </r>
  </si>
  <si>
    <t xml:space="preserve">Реконструкція вул. Космічної від пр. Леніна до Південного ринку </t>
  </si>
  <si>
    <t>Внаслідок проведення реконструкції було виконано роботи по влаштуванню асфальтобетонного покриття на площі 2400м2; здійснена реконструкція мережі зовнішнього освітлення на ділянці від пр. Леніна до Південного ринку: встановлено 164 од. світильників, 35 нових опор, прокладено 6,0 км самонесучого кабелю; реконструйовано 2 світлофорних об"єкти, установлено 57 дорожніх знаків, нанесено 740 м2 дорожньої розмітки, пофарбовано 200 м/п колесовідбійного брусу; знесено з корчуванням пнів 242 дерев, виконано обрізку 122 дерев, висаджено 34 липи з комом, 203 од. чагарників, багаторічні квіти на площі 20 м2, влаштовано газонів на площі 6500 м2.</t>
  </si>
  <si>
    <t>Реконструкція вул. Лермонтова від вул. Заводської до Прибережної магістралі</t>
  </si>
  <si>
    <t>Реконструкція переїздів на перетині вул. 8 Березня - вул. Іванова (проектні та будівельні роботи)</t>
  </si>
  <si>
    <t>Реконструкція траси Харків - Симферополь від річки Мокра Московка до вул. Юності з реконструкцією прилеглих вулиць та підземного переходу (проектні роботи)</t>
  </si>
  <si>
    <t xml:space="preserve">Реконструкція автодорожнього переїзду на спорудах  ДніпроГЕС, м. Запоріжжя. Ліквідація аварійного стану </t>
  </si>
  <si>
    <t>Внаслідок реконструкції автодорожнього переїзду було виконано роботи по влаштуванню асфальтобетонного покриття на площі 24300 м2; проведено роботи з ремонту деформаційних швів, влаштуванню барєрної огорожі, нанесенню розмітки на прїзжджій частині дороги, встановлено 6 од. інформаціоних щитів, 55 од. дорожніх знаків, 18 од. світлофорних об"єктів</t>
  </si>
  <si>
    <t>Реконструкція вул. Хакаської, Узбекистанської (проектні та будівельні роботи)</t>
  </si>
  <si>
    <t>Внаслідок реконструкції вулиць були здійснені проектні роботи; виконано роботи по влаштуванню асфальтобетонного покриття на площі 5100м2; реконструкція мережі зовнішнього освітлення: установлено 16 од. світильників, 3 нових опори, відновлено 0,64 км повітряних мереж; виконано влаштування газонів на площі 2400 м2, знесено 7 од. дерев, виконано обрізку 24 дерев</t>
  </si>
  <si>
    <t>Реконструкція пр. Леніна від вул. Кірова до залізничної станції "Запоріжжя-1" (проектні роботи)</t>
  </si>
  <si>
    <t>Реконструкція мереж зовнішнього освітлення згідно з Програмою "Світло-2006"</t>
  </si>
  <si>
    <t>Відновлено зовнішнє освітлення на 45 вулицях, 24 внутрішньоквартальних територіях: замінено на сучасні і енергозберігаючі 2403 од. світильників, установлено 37 опор, реконструйовано 68 км повітряних ліній</t>
  </si>
  <si>
    <t>Реконструкція вул. Товариської від вул. М.  Чуйкова до вул. Дніпровськи пороги</t>
  </si>
  <si>
    <t>Внаслідок реконструкції вулиць було виконано роботи по влаштуванню асфальтобетонного покриття на площі 7500м2; влаштовано газонів на площі 1750 м2.</t>
  </si>
  <si>
    <t>Реконструкція зливової каналізації, покриття внутрішньоквартальних доріг, тротуарів, відмосток :</t>
  </si>
  <si>
    <t>Внаслідок здійснення заходів було виконано реконструкцію дощової каналізації та благоустрій внутрішньоквартальної та прибудинкової території на площі 11500 м2</t>
  </si>
  <si>
    <t>вул. Гудименка, 17</t>
  </si>
  <si>
    <t>вул. Гудименка, 15</t>
  </si>
  <si>
    <t>вул. Гудименка, 19</t>
  </si>
  <si>
    <t>вул. Гудименка, 21</t>
  </si>
  <si>
    <t>вул. Задніпровська, 66</t>
  </si>
  <si>
    <t>вул. Задніпровська, 62</t>
  </si>
  <si>
    <t>Реконструкція вул. Тюленіна від вул. Перемоги до вул. Набережна магістраль (проектні роботи)</t>
  </si>
  <si>
    <t>030</t>
  </si>
  <si>
    <t>Управління охорони здоров'я міської ради</t>
  </si>
  <si>
    <t>Міська багатопрофільна клінічна лікарня № 9, м. Запоріжжя - реконструкція терапевтичного корпусу та аптеки із заміною обладнання - співфінансування за рахунок коштів бюджету міста</t>
  </si>
  <si>
    <t>Внаслідок реконструкції виконано: покраску стін 2702 м.кв., стелі 780 кв.м., облицювання стін кахелем 181,82 м.кв., встановлення вимикачів, розеток, світильників щитків електричних 395 шт., покриття підлоги лінолеумом 1142 м.кв., монтаж дверних блоків 33 шт., покраска вікон, дверей, стелі 480 м.кв., гіпсокартон 332 м.кв., труби сталеві 891 м.п., пластмасові 832 м.п., каналізаційні 388 м.п., унітази 28 шт., умивальник 45 шт., мийки 16 шт., змішувачі 66 шт., радіатори 152 шт., шпалери 400 м.кв., підвісна стеля 76 м.кв., провода 823 п.м., кабелі 1023 м, датчики 27 шт.; обладнання - аквадистилятор 3 шт., сухожарова шафа 2 шт., стерилізатор 1 шт., машина миєчна 1 шт., полуавтомат закаточний 1 шт., що надало змогу підвищити рівель надання медичної допомоги  та створити належні умови функціонування закладу</t>
  </si>
  <si>
    <r>
      <t xml:space="preserve">Міська багатопрофільна клінічна лікарня № 9, м.Запоріжжя - реконструкція терапевтичного корпусу та аптеки із заміною обладнання - </t>
    </r>
    <r>
      <rPr>
        <b/>
        <sz val="11"/>
        <rFont val="Times New Roman"/>
        <family val="1"/>
      </rPr>
      <t>субвенція з державного бюджету</t>
    </r>
  </si>
  <si>
    <t>Реконструкція ренген-відділення та допоміжних приміщень поліклініки комунальної установи "Дитяча лікарня №1 в м. Запоріжжя"</t>
  </si>
  <si>
    <t>Внаслідок здійснення заходів виконано роботи з реконструкції ренген-відділення та допоміжних приміщень поліклініки, що дало змогу ввести об"єкт до експлуатації</t>
  </si>
  <si>
    <t xml:space="preserve">Реконструкція комунальної установи "Запорізька міська багатопрофільна дитяча лікарня № 5" </t>
  </si>
  <si>
    <t>Внаслідок здійснення реконструкції було здійснено частковий ремонт приміщень, мереж теплопостачання, покрівлі.</t>
  </si>
  <si>
    <t xml:space="preserve">Реконструкція системи водопостачання, каналізації і опалення комунальної установи "Запорожська міська багатопрофільна дитяча лікарня №5" (проектні та будівельні роботи) </t>
  </si>
  <si>
    <t>Внаслідок проведення реконструкції були здійсненні проектні роботи; виконані роботи з реконструкції системи водопостачання, каналізації і опалення, що дало змогу для нормального функціонування закладу.</t>
  </si>
  <si>
    <t>Реконструкція першого поверху комунальної установи "Центральна районна поліклініка № 2" Шевченківського району</t>
  </si>
  <si>
    <t>Внаслідок здійснення реконструкції виконано роботи з встановлення: пластикових панелей 307 м.кв., євродошок 258 м.кв., металопластикових перегородок 2 шт., вітражів металопластикових 8 шт., дверей металопластикових 1 шт., підвісної стелі із алюмінієвої панелі 360 м.кв., дверних полотен внутрішніх міжкімнатних 6 шт., світильників для люмінісцентних ламп 36 шт., плінтусів дерев'яних 186 м, що надало змогу створити належні умови функціонування закладу</t>
  </si>
  <si>
    <t>Міська клінічна лікарня екстреної та швидкої медичної допомоги, м.Запоріжжя - реконструкція урологічного відділення, відділення інтенсивної терапії, операційного блоку травматологічного корпусу - співфінансування за рахунок коштів бюджету міста</t>
  </si>
  <si>
    <t>Внаслідок реконструкції урологічного відділення, відділення інтенсивної терапії, операційного блоку травмотологічного корпусу було виконано роботи з  монтажу дверних блоків, вимикачів, розеток, облицювання стін та підлоги плиткою, встановлення металопластикових вікон, металопластикових перегородок з дверима, покриття підлоги лінолеумом, підвісні стелі, фарбування стін та стелі, заміна трубопроводів 860 м.п., освітлювальних приладів 150 шт., мийок, змішувачів 189 од.,  унітазів 17 шт.,  прокладка електромереж 4500 м.п., шпалери 446 м.кв.,  металеві грати 10 шт., що дало змогу підвищити рівень надання медичної допомоги населенню</t>
  </si>
  <si>
    <r>
      <t xml:space="preserve">Міська клінічна лікарня екстреної та швидкої медичної допомоги, м.Запоріжжя - реконструкція урологічного відділення, відділення інтенсивної терапії, операційного блоку травматологічного корпусу - </t>
    </r>
    <r>
      <rPr>
        <b/>
        <sz val="11"/>
        <rFont val="Times New Roman"/>
        <family val="1"/>
      </rPr>
      <t>субвенція з державного бюджету</t>
    </r>
  </si>
  <si>
    <t>Міська клінічна лікарня екстреної та швидкої медичної допомоги, м.Запоріжжя - реконструкція урологічного відділення, відділення інтенсивної терапії, операційного блоку травматологічного корпусу (оплата проектних робіт) - співфінансування за рахунок коштів бюджету міста</t>
  </si>
  <si>
    <t>080</t>
  </si>
  <si>
    <t>Управління житлового господарства міської ради</t>
  </si>
  <si>
    <t>Реконструкція 3, 4, 5 поверхів будівлі по вул. Сорок років Радянської України, 41а</t>
  </si>
  <si>
    <t>Придбання квартир в новобудовах, на вторинному ринку житла для відселення мешканців із аварійних та ветхих будинків, інвалідів І групи</t>
  </si>
  <si>
    <t>Придбано квартири - 12 шт., що дало змогу здійснити відселення мешканців міста із аварійних та ветхих будинків.</t>
  </si>
  <si>
    <t>Реконструкція житлового будинку по пр. Леніна, 151</t>
  </si>
  <si>
    <t>Внаслідок реконструкції було виконано роботи з:  ремонт фасаду 120 м2, посилення стін 104 м2, заміни труб х/в 214 м2, заміни труб г/в 108 м2, опалення 253 м2, каналізації 25 м2, що сприяють покращенню якості надання послуг споживачам</t>
  </si>
  <si>
    <t>Реконструкція житлового будинку по вул. Радгоспній, 32</t>
  </si>
  <si>
    <t xml:space="preserve">Внаслідок реконструкції будинку було виконано роботи з ремонту покрівлі (691 м2), що надало змогу покращити технічний стан будівлі </t>
  </si>
  <si>
    <t>Реконструкція житлового будинку № 80, Дослідна станція</t>
  </si>
  <si>
    <t>Внаслідок реконструкції було встановлено 80 квартирних лічильників, виконано ремонт покрівлі 1298 м2, трубопроводу х/в 154 м.п., трубопроводу г/в 154 м.п.,опалення 10 м.п., що сприяє покращенню якості надання послуг споживачам</t>
  </si>
  <si>
    <t>Реконструкція житлових будинків по вул. Лікарняній, 11, 13</t>
  </si>
  <si>
    <t>Реконструкція житлових будинків по вул. Кияшка, 16, 18, 20, 22, 26, 28, 30, 32</t>
  </si>
  <si>
    <t>Внаслідок реконструкції житлових будинків було виконано роботи з: ремонту фасаду 1580 м2, заміни балконів 40 шт, заміни покрівлі 175 м2, що надало змогу поліпшити житлові умови мешканців</t>
  </si>
  <si>
    <t xml:space="preserve">Реконструкція мереж енергозабезпечення по: Дослідній станції, 1, 2, 2-а, 3, 4, 5, 6, 7, 8, 10, 72, 76, 78, 82, 84, 88 </t>
  </si>
  <si>
    <t>Внаслідок проведення реконструкції мереж енергозабезпечення було встановлено 546 квартирних лічильників</t>
  </si>
  <si>
    <t>Реконструкція системи опалення житлового будинку по вул. Червоній, 24</t>
  </si>
  <si>
    <t>Внаслідок здійснення реконструкції системи опалення виконано роботи з: заміни електромереж 1393 м.п., ремонту покрівлі 1100м2, заміни трубопроводу опалення 440 м2, що сприяло покращенню якості надання послуг споживачам</t>
  </si>
  <si>
    <t>Реконструкція житлового будинку по вул. Військбуд, 93</t>
  </si>
  <si>
    <t>Внаслідок здійснення реконструкції були виконані роботи з: ремонту покрівлі 1033м2, заміни трубопроводу х/в 201 м.п., опалення 670 м2, каналізації 550 м.п., що сприяли покращенню якості надання послуг споживачам</t>
  </si>
  <si>
    <t>Реконструкція тепломереж житлового будинку по вул. Юності, 59, 59-а</t>
  </si>
  <si>
    <t>Внаслідок здійснення реконструкції були виконані роботи з заміни трубопроводу г/в 26 м.п., опалення 119 м2, улаштування лічильників г/в 2 шт, теплолічильників 2 шт, улаштування теплообмінника 1 шт., що сприяло покращенню якості надання послуг споживачам</t>
  </si>
  <si>
    <t>Реконструкція системи опалення житлових будинків по:</t>
  </si>
  <si>
    <t>Внаслідок реконструкції було досягнуто поліпшення надання послуг споживачам</t>
  </si>
  <si>
    <t>вул. Степній, 130</t>
  </si>
  <si>
    <t>Виконано роботи з улаштування газового обладнання (котли) 8 шт</t>
  </si>
  <si>
    <t>вул. Ситова, 11, 13-б</t>
  </si>
  <si>
    <t>Виконано роботи з заміни електропроводу 75 п.м.</t>
  </si>
  <si>
    <t>Реконструкція системи водопостачання по:</t>
  </si>
  <si>
    <t xml:space="preserve">Внаслідок реконструкції було досягнуто поліпшення функціонування житлово-комунальної системи </t>
  </si>
  <si>
    <t>бул. Центральному, 22</t>
  </si>
  <si>
    <t xml:space="preserve">Виконано: ремонт під’іздів 4 шт, заміна злівної каналізації 257м.п., ремонт покрівлі 326 м2, заміна енергозберігаючих світильників 60 шт, улаштування насосної установкі 1шт, заміна трубопроводів 581 м.п. </t>
  </si>
  <si>
    <t>бул. Центральному, 23</t>
  </si>
  <si>
    <t xml:space="preserve">Виконано: ремонт під’іздів 4 шт, заміна злівної каналізації 300 м.п., ремонт покрівлі 1275 м2, улаштування насосної установкі 1шт, заміна трубопроводів180 м.п. </t>
  </si>
  <si>
    <t>бул. Центральному, 24</t>
  </si>
  <si>
    <t xml:space="preserve">Виконано: ремонт під’іздів 4 шт, заміна злівної каналізації 251м.п.,ремонт покрівлі 1426 м2, улаштування насосної установкі 1шт, заміна трубопроводів 220 м2 </t>
  </si>
  <si>
    <t>бул. Центральному, 25</t>
  </si>
  <si>
    <t xml:space="preserve">Виконано: ремонт під’іздів 4 шт, заміна злівної каналізації 270м.п., ремонт покрівлі 1416 м2, заміна енергосберигаючих світильників 60 шт, улаштування насосної установкі 1шт, заміна трубопроводів 596 м2 </t>
  </si>
  <si>
    <t>Реконструкція системи водовідведення житлового будинку по вул. Тбіліська, 9</t>
  </si>
  <si>
    <t>При здійсненні реконструкції виконано: ремонт під’іздів 1 шт,ремонт ліфтових холов 9 шт, ремонт покрівлі 654 м2, заміна енергосберигаючих світильників 18 шт, ремонт внутрішньоквартальних доріг 795 м2, улаштування водовідведних лотків 97м.п., улаштування підпірної стіни-118 м.п.,ремонт фасаду 320м2., що дало змогу для нормального функціонування будинку.</t>
  </si>
  <si>
    <t>Реконструція житлових будинків по:</t>
  </si>
  <si>
    <t>вул. Радіаторній, 46</t>
  </si>
  <si>
    <t xml:space="preserve">Внаслідок здійснення реконструкції виконано: ремонт покрівлі 30 м2, ремонт швів стінових огороджень 3370 м.п., заміна дверей 10 шт, заміна трубопровода г/в 503 м.п. Трубопровода х/в 205 м.п.,опалення 428 м.п.,заміна римб 2238 м.п., ремонт під’іздів 6 шт., що дало змогу для нормального функціонування будинку та поліпшиння умов проживання </t>
  </si>
  <si>
    <t>вул. Історичній, 34</t>
  </si>
  <si>
    <t xml:space="preserve">Внаслідок реконструкції було виконано: ремонт покрівлі 575 м2, ремонт швів стінових огороджень 760 м.п., ремонт фасаду 799 м2, заміна дверей 4 шт, заміна трубопровода г/в 160 м.п. Трубопровода х/в 186 м.п.,опалення 329 м.п., каналізації 328 м.п., ремонт внутришньоквар-тальних доріг 446 м2, ремонт відмосток 5388 м2, ремонт майданчиків 160 м2, ремонт під’іздів 4 шт., ремонт квартир 115, заміна радіаторів 337 квт, що дало змогу для нормального функціонування будинку </t>
  </si>
  <si>
    <t>вул. Орджонікідзе, 11</t>
  </si>
  <si>
    <t>Внаслідок реконструкціїї було виконано: ремонт покрівлі 1193 м2, ремонт швів стінових огороджень 3128 м.п., ремонт фасаду 1674 м2,  заміна трубопровода опалення 1095м.п., каналізації 287 м.п.,  ремонт майданчиків 15 м2, ремонт під’іздів 7 шт., це дало змогу вчасно підготувати будинок до осінньо-зимового періоду</t>
  </si>
  <si>
    <t>Реконструкція житлових будинків по бул. Бельфорському, 12</t>
  </si>
  <si>
    <t>При здійснення реконструкції було виконано: ремонт покрівлі 523 м2, ремонт під’іздів 2 шт, заміна трубопроводу х/в 96 м.п., налагодження системи димовидалення 2 шт., що дало змогу вчасно підготувати будинок до осінньо-зимового періоду</t>
  </si>
  <si>
    <t>Реконструкція житлових  будинків по бул. Бельфорському, 13</t>
  </si>
  <si>
    <t>При здійснення реконструкції було виконано: ремонт покрівлі 510 м2, ремонт під’іздів 1 шт, заміна трубопроводу х/в 160 м.п., трубопроводу г/в 156 м.п., опалення 436 м.п., налагодження системи димовидалення 2 шт., що дало змогу для підготовки будинку до осінньо-зимового періоду</t>
  </si>
  <si>
    <t>Реконструція, переобладнання та перепланування гуртожитків, які є об'єктами комунальної власності міста Запоріжжя</t>
  </si>
  <si>
    <t>Внаслідок реконструкції було виконано: ремонт покрівлі 1220 м2, ремонт квартир 7 шт, заміна електромереж 9163 м.п., заміна дверей 21 шт, заміна підлог 149 м2, ремонт підлог 15 м2, заміна трубопроводу х/в 579 м.п., трубопроводу г/в 331м.п., опалення 20 м.п., каналізації 172 м.п., встановлення насосів 2 шт, заміна сантехнічних приладів 111 шт., що дало змогу для поліпшення житлових умов мешканців гуртожитків</t>
  </si>
  <si>
    <t>Реконструкція житлових будинків, що пов'язана з ліквідацією аварійного стану житлових будинків                                          - вул. Гудименка, 17</t>
  </si>
  <si>
    <t>Внаслідок реконструкції  було виконано роботи по вирівнюваню житлових будинків, посилення несучих конструкцій 2 т., ремонт покрівлі 13336 м2, ремонт швів стінових огороджень 1155 м.п., ремонт фасаду 307 м2, заміна електромереж 110 м.п.,улаштування внутришніх стін, внутришні ремонтні роботи 2604 м2 заміна трубопроводу х/в 186 м.п., трубопроводу г/в 70 м.п., опалення 123 м.п., каналізації 68 м.п., зливової каналізації 78 м.п., заміна сантехнічного обладнання 121 шт, ремонт дверей 84 шт, ремонт вікон з остеклінням 78 створ.,капітальний ремонт ліфта 1 шт., що дало змогу усунути аварійний стан будинків та поліпшити житлові умови мешканців</t>
  </si>
  <si>
    <t>- вул. Гудименка, 15</t>
  </si>
  <si>
    <t xml:space="preserve">Газифікація житлових будинків селища Садівництво на о. Хортиці, 2, 3, 4, 6, 7, 18, 19, 20, 21, 22, 23, 24, 25, 27, 29, 30, 32, 33, 43 (проектні та будівельні  роботи) </t>
  </si>
  <si>
    <t>При здійснення газифікації будинків виконано: улаштування котлів 35 шт, газових плит 35 шт, газових лічильників 35 шт, газового трубопроводу 364 м.п., що дало змогу пполіпшити житлові умови для мешканців селища Садівництва</t>
  </si>
  <si>
    <t>020</t>
  </si>
  <si>
    <t>Управління освіти і науки міської ради</t>
  </si>
  <si>
    <t>Реконструкціця зливової каналізації, покриття внутрішньоквартальної дороги, тротуарів, відмосток, заміна комунікацій та ремонт будівлі дитячого садка №228 по вул. Гудименка, 17 а</t>
  </si>
  <si>
    <t>Внаслідок реконструкції будинку було здійснено посилення цегляних стін 0,7 тн.,виготовлення та установка пожежних сходів, заміна внутрішніх мереж водопостачання 46м/п, заміна зовнішніх інженерних мереж 220м/п, огорожа металева 170м/п, ремонт м'якої покрівлі 1220 кв.м, благоустрій території з водовідводом 2200 кв.м, асфальтування 600кв.м, утеплення стін 50кв.м, заміна зовнішнього трубопроводу водовідведення 200м/п, заміна каналізаційних випусків 60м/п, що дало змогу для нормального функціонування закладу</t>
  </si>
  <si>
    <t xml:space="preserve">Реконструкція зливової каналізації, зовнішніх тепломереж, покриття внутрішньоквартальної дороги, тротуару, відмосток  території і ремонту будівлі багатопрофільного ліцею №99 по вул. Гудименка, 13а </t>
  </si>
  <si>
    <t>Внаслідок реконструкції було виконано: заміну зовнішнього трубопроводу опалення 144м/п, опалення 5,84м3, ремонт відбруківки 350кв.м, асфальтування тротуарів 670кв.м, встановлення бортових каменів 210м/п, обладнання проїзду, асфальтування 700кв.м., що надало змогу створити безпечні умови для учасників навчально-виховного процесу</t>
  </si>
  <si>
    <t>Реконструкція спортивного залу Запорізької загальноосвітньої школи І-ІІІ ступенів № 52 Запорізької міської ради Запорізької області</t>
  </si>
  <si>
    <t>Внаслідок реконструкції спортивного залу виконано: встановлення металевих дверей 2шт., заміна шиферної покрівлі 420кв.м, ремонт полу з бруса 110кв.м, оскління 38кв.м, заміна трубопроводу опалення 206м/п, встановлення радіаторів 10шт., прокладка електрокабелю 85м, що надало змогу створити безпечні умови для учасників навчально-виховного процесу</t>
  </si>
  <si>
    <t>Завершення реконструкції будівлі Запорізької спеціалізованої школи І-ІІІ ступенів №59 з поглибленим вивченням ангійської мови Запорізької міської ради Запорізької області</t>
  </si>
  <si>
    <t xml:space="preserve">Внаслідок завершення реконструкції будівлі було здійснено влаштування асфальтового покриття на подвір'ї 3590 м3, укладка бортов.з камню 400м/п, заміна віконних блоків 316,6кв.м, заміна підлоги з бруса 150кв.м, штукатурка фасаду 672кв.м, заміна світильників 259шт., установка металевої двері 1шт., реставрація башні 91кв.м, електромонтажні роботи 815м/п., що надало змогу  створити безпечні умови для учасників навчально-виховного процесу та умови для нормального функціонування закладу </t>
  </si>
  <si>
    <t>Реконструкція будівлі Запорізької загальноосвітньої школи І-ІІІ ступенів №17 Запорізької міської ради Запорізької області</t>
  </si>
  <si>
    <t xml:space="preserve">При здійснені реконструкції закладу було встановлено радіатори (162шт.), здійснено заміну внутрішнього трубопроводу опалення 290м/п, заміну внутрішнього трубопроводу водопостачання 400м/п, заміну вікон 204 кв.м , монтаж металевих грат 0,55тон., заміну підлоги 96,5кв.м.,  що надало змогу  створити безпечні умови для учасників навчально-виховного процесу та умови для нормального функціонування закладу </t>
  </si>
  <si>
    <t>Загальноосвітня школа І-ІІІ ступеня №55 по вул. Передаточна, 17-а, м.Запоріжжя - реконструкція котельні із переведенням з твердого палива на газ - співфінансування за рахунок коштів бюджету міста</t>
  </si>
  <si>
    <t>Внаслідок реконструкції котельні із переведенням з твердого палива на газ було здійснено  заміну внутрішнього трубопроводу опалення 150м/п,  прокладку газопроводу 100 м/п, прокладку електрокабелю 280м,  ММ 120- 4 модуля нагріву,  заміну теплотраси 35м, встановлено чавунні батареї 80шт., металопластикові вікна 162кв.м, що дало змогу підготувати заклад до осінньо-зимового періоду</t>
  </si>
  <si>
    <r>
      <t xml:space="preserve">Загальноосвітня школа І-ІІІ ступеня №55 по вул. Передаточна, 17-а, м.Запоріжжя - реконструкція котельні із переведенням з твердого палива на газ - </t>
    </r>
    <r>
      <rPr>
        <b/>
        <sz val="11"/>
        <rFont val="Times New Roman"/>
        <family val="1"/>
      </rPr>
      <t>субвенція з державного бюджету</t>
    </r>
  </si>
  <si>
    <t>Загальноосвітня школа І-ІІІ ступеня №21 по вул. Машинна, 117, м.Запоріжжя - реконструкція котельні - співфінансування за рахунок коштів бюджету міста</t>
  </si>
  <si>
    <t xml:space="preserve">Внаслідок реконструкції котельні було встановлено газові котли АОГВ-100Е2шт., насоси WILO-14 2шт., прилади обліку,  замінено газопровід низького тиску 10м/п, замінено трубопровід водопостачання 15м/п., що дало змогу вчасно підготувати заклад до осінньо-зимового періоду </t>
  </si>
  <si>
    <r>
      <t xml:space="preserve">Загальноосвітня школа І-ІІІ ступеня №21 по вул. Машинна, 117, м.Запоріжжя - реконструкція котельні - </t>
    </r>
    <r>
      <rPr>
        <b/>
        <sz val="11"/>
        <rFont val="Times New Roman"/>
        <family val="1"/>
      </rPr>
      <t>субвенція з державного бюджету</t>
    </r>
  </si>
  <si>
    <t>Реконструкція котельні на твердому паливі з переводом на газ загальноосвітньої школи І-ІІ ступенів №13 Запорізької міської ради Запорізької області (проектні та будівельні роботи)</t>
  </si>
  <si>
    <t>Реконструкція Запорізької гімназії №46 Запорізької міської ради Запорізької області (проектні та будівельні роботи)</t>
  </si>
  <si>
    <t xml:space="preserve">Внаслідок реконструкції гімназії було виконано роботи з встановлення водозливних труб 128м,   металопластикових вікон 582кв.м, ремонту  штукатурки внутрішніх стін 188кв.м,  протипожежну пропитку 4017кв.м.,  що надало змогу  створити безпечні умови для учасників навчально-виховного процесу та умови для нормального функціонування закладу </t>
  </si>
  <si>
    <t>110</t>
  </si>
  <si>
    <t>Управління культури міської ради</t>
  </si>
  <si>
    <t>Реконструкція будівлі комунального підприємства Палац культури "Орбіта"</t>
  </si>
  <si>
    <t xml:space="preserve">Виконано роботи з заміни мереж теплопосточання, водопосточання, енергопосточанн. Капітальний ремонт приміщень. </t>
  </si>
  <si>
    <t>160</t>
  </si>
  <si>
    <t>Управління транспорту та зв'язку міської ради</t>
  </si>
  <si>
    <t>180409</t>
  </si>
  <si>
    <t>Внески органів місцевого самоврядування у статутні фонди суб'єктів підприємницької діяльності</t>
  </si>
  <si>
    <t>Придбання вагонів для комунального електротранспорту (тролейбусів і трамваїв) - за рахунок коштів бюджету міста</t>
  </si>
  <si>
    <t>Придбано 6 одиниць тролейбусів</t>
  </si>
  <si>
    <r>
      <t xml:space="preserve">Придбання вагонів для комунального електротранспорту (тролейбусів і трамваїв) - </t>
    </r>
    <r>
      <rPr>
        <b/>
        <sz val="11"/>
        <rFont val="Times New Roman"/>
        <family val="1"/>
      </rPr>
      <t>субвенція з державного бюджету</t>
    </r>
  </si>
</sst>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000"/>
    <numFmt numFmtId="165" formatCode="0.0"/>
  </numFmts>
  <fonts count="16">
    <font>
      <sz val="10"/>
      <name val="Arial Cyr"/>
      <family val="0"/>
    </font>
    <font>
      <sz val="10"/>
      <name val="Times New Roman"/>
      <family val="1"/>
    </font>
    <font>
      <sz val="16"/>
      <name val="Times New Roman"/>
      <family val="1"/>
    </font>
    <font>
      <sz val="11"/>
      <name val="Times New Roman"/>
      <family val="1"/>
    </font>
    <font>
      <b/>
      <sz val="14"/>
      <name val="Times New Roman"/>
      <family val="1"/>
    </font>
    <font>
      <b/>
      <sz val="12"/>
      <name val="Times New Roman"/>
      <family val="1"/>
    </font>
    <font>
      <b/>
      <sz val="10"/>
      <name val="Times New Roman"/>
      <family val="1"/>
    </font>
    <font>
      <b/>
      <sz val="11"/>
      <name val="Times New Roman"/>
      <family val="1"/>
    </font>
    <font>
      <sz val="11"/>
      <color indexed="8"/>
      <name val="Times New Roman"/>
      <family val="1"/>
    </font>
    <font>
      <i/>
      <sz val="11"/>
      <name val="Times New Roman"/>
      <family val="1"/>
    </font>
    <font>
      <sz val="14"/>
      <name val="Times New Roman"/>
      <family val="1"/>
    </font>
    <font>
      <sz val="18"/>
      <name val="Times New Roman"/>
      <family val="1"/>
    </font>
    <font>
      <sz val="12"/>
      <name val="Times New Roman"/>
      <family val="1"/>
    </font>
    <font>
      <b/>
      <sz val="8"/>
      <name val="Tahoma"/>
      <family val="0"/>
    </font>
    <font>
      <sz val="8"/>
      <name val="Tahoma"/>
      <family val="0"/>
    </font>
    <font>
      <b/>
      <sz val="8"/>
      <name val="Arial Cyr"/>
      <family val="2"/>
    </font>
  </fonts>
  <fills count="2">
    <fill>
      <patternFill/>
    </fill>
    <fill>
      <patternFill patternType="gray125"/>
    </fill>
  </fills>
  <borders count="22">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color indexed="63"/>
      </top>
      <bottom style="medium"/>
    </border>
    <border>
      <left style="thin"/>
      <right>
        <color indexed="63"/>
      </right>
      <top style="thin"/>
      <bottom>
        <color indexed="63"/>
      </bottom>
    </border>
    <border>
      <left style="thin"/>
      <right style="thin"/>
      <top style="medium"/>
      <bottom>
        <color indexed="63"/>
      </bottom>
    </border>
    <border>
      <left style="thin"/>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horizontal="right"/>
    </xf>
    <xf numFmtId="0" fontId="1" fillId="0" borderId="0" xfId="0" applyFont="1" applyFill="1" applyAlignment="1">
      <alignment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xf>
    <xf numFmtId="0" fontId="7" fillId="0" borderId="5" xfId="0" applyFont="1" applyFill="1" applyBorder="1" applyAlignment="1">
      <alignment horizont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2" fontId="7" fillId="0" borderId="4"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xf>
    <xf numFmtId="0" fontId="3" fillId="0" borderId="5" xfId="0" applyFont="1" applyFill="1" applyBorder="1" applyAlignment="1">
      <alignment wrapText="1"/>
    </xf>
    <xf numFmtId="49" fontId="7" fillId="0" borderId="3"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3" fillId="0" borderId="4" xfId="0" applyFont="1" applyFill="1" applyBorder="1" applyAlignment="1">
      <alignment horizontal="left" vertical="center" wrapText="1"/>
    </xf>
    <xf numFmtId="164" fontId="7" fillId="0" borderId="4" xfId="0" applyNumberFormat="1" applyFont="1" applyFill="1" applyBorder="1" applyAlignment="1">
      <alignment horizontal="center"/>
    </xf>
    <xf numFmtId="2" fontId="3" fillId="0" borderId="4" xfId="0" applyNumberFormat="1" applyFont="1" applyFill="1" applyBorder="1" applyAlignment="1">
      <alignment horizontal="center" wrapText="1"/>
    </xf>
    <xf numFmtId="1" fontId="7" fillId="0" borderId="5" xfId="0" applyNumberFormat="1" applyFont="1" applyFill="1" applyBorder="1" applyAlignment="1">
      <alignment wrapText="1"/>
    </xf>
    <xf numFmtId="0" fontId="7" fillId="0" borderId="0" xfId="0" applyFont="1" applyFill="1" applyAlignment="1">
      <alignment/>
    </xf>
    <xf numFmtId="164" fontId="3" fillId="0" borderId="4" xfId="0" applyNumberFormat="1" applyFont="1" applyFill="1" applyBorder="1" applyAlignment="1">
      <alignment horizontal="left" vertical="center" wrapText="1"/>
    </xf>
    <xf numFmtId="164" fontId="7" fillId="0" borderId="4" xfId="0" applyNumberFormat="1" applyFont="1" applyFill="1" applyBorder="1" applyAlignment="1">
      <alignment horizontal="center" wrapText="1"/>
    </xf>
    <xf numFmtId="0" fontId="7" fillId="0" borderId="5" xfId="0" applyFont="1" applyFill="1" applyBorder="1" applyAlignment="1">
      <alignment wrapText="1"/>
    </xf>
    <xf numFmtId="49" fontId="3" fillId="0" borderId="3" xfId="0" applyNumberFormat="1" applyFont="1" applyFill="1" applyBorder="1" applyAlignment="1">
      <alignment horizontal="left" vertical="center"/>
    </xf>
    <xf numFmtId="164" fontId="3" fillId="0" borderId="4" xfId="0" applyNumberFormat="1" applyFont="1" applyFill="1" applyBorder="1" applyAlignment="1">
      <alignment horizontal="center" wrapText="1"/>
    </xf>
    <xf numFmtId="165" fontId="3" fillId="0" borderId="4" xfId="0" applyNumberFormat="1" applyFont="1" applyFill="1" applyBorder="1" applyAlignment="1">
      <alignment horizontal="center"/>
    </xf>
    <xf numFmtId="0" fontId="3" fillId="0" borderId="4" xfId="0" applyFont="1" applyFill="1" applyBorder="1" applyAlignment="1">
      <alignment horizontal="center"/>
    </xf>
    <xf numFmtId="49" fontId="3" fillId="0" borderId="6" xfId="0" applyNumberFormat="1"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8" xfId="0" applyFont="1" applyFill="1" applyBorder="1" applyAlignment="1">
      <alignment wrapText="1"/>
    </xf>
    <xf numFmtId="49" fontId="3" fillId="0" borderId="9" xfId="0" applyNumberFormat="1" applyFont="1" applyFill="1" applyBorder="1" applyAlignment="1">
      <alignment horizontal="left" vertical="center"/>
    </xf>
    <xf numFmtId="0" fontId="3" fillId="0" borderId="8" xfId="0" applyFont="1" applyBorder="1" applyAlignment="1">
      <alignment horizontal="left" vertical="top" wrapText="1"/>
    </xf>
    <xf numFmtId="0" fontId="3" fillId="0" borderId="10" xfId="0" applyFont="1" applyFill="1" applyBorder="1" applyAlignment="1">
      <alignment horizontal="left" vertical="center" wrapText="1"/>
    </xf>
    <xf numFmtId="164" fontId="3" fillId="0" borderId="4" xfId="0" applyNumberFormat="1" applyFont="1" applyFill="1" applyBorder="1" applyAlignment="1">
      <alignment horizontal="center"/>
    </xf>
    <xf numFmtId="49" fontId="3" fillId="0" borderId="11" xfId="0" applyNumberFormat="1" applyFont="1" applyFill="1" applyBorder="1" applyAlignment="1">
      <alignment horizontal="left" vertical="center"/>
    </xf>
    <xf numFmtId="0" fontId="3" fillId="0" borderId="12" xfId="0" applyFont="1" applyFill="1" applyBorder="1" applyAlignment="1">
      <alignment horizontal="left" vertical="center" wrapText="1"/>
    </xf>
    <xf numFmtId="165" fontId="3" fillId="0" borderId="4" xfId="0" applyNumberFormat="1" applyFont="1" applyFill="1" applyBorder="1" applyAlignment="1">
      <alignment horizontal="center" wrapText="1"/>
    </xf>
    <xf numFmtId="0" fontId="3" fillId="0" borderId="5" xfId="0" applyFont="1" applyFill="1" applyBorder="1" applyAlignment="1">
      <alignment horizontal="left" vertical="center" wrapText="1"/>
    </xf>
    <xf numFmtId="49" fontId="8" fillId="0" borderId="3" xfId="0" applyNumberFormat="1" applyFont="1" applyFill="1" applyBorder="1" applyAlignment="1">
      <alignment horizontal="left" vertical="center"/>
    </xf>
    <xf numFmtId="164" fontId="9" fillId="0" borderId="4" xfId="0" applyNumberFormat="1" applyFont="1" applyFill="1" applyBorder="1" applyAlignment="1">
      <alignment horizontal="left" vertical="center" wrapText="1"/>
    </xf>
    <xf numFmtId="164" fontId="9" fillId="0" borderId="4" xfId="0" applyNumberFormat="1" applyFont="1" applyFill="1" applyBorder="1" applyAlignment="1">
      <alignment horizontal="center"/>
    </xf>
    <xf numFmtId="49" fontId="7" fillId="0" borderId="3" xfId="0" applyNumberFormat="1" applyFont="1" applyFill="1" applyBorder="1" applyAlignment="1">
      <alignment horizontal="left" vertical="center"/>
    </xf>
    <xf numFmtId="164" fontId="7" fillId="0" borderId="4" xfId="0" applyNumberFormat="1" applyFont="1" applyFill="1" applyBorder="1" applyAlignment="1">
      <alignment horizontal="left" vertical="center" wrapText="1"/>
    </xf>
    <xf numFmtId="0" fontId="3" fillId="0" borderId="5" xfId="0" applyNumberFormat="1" applyFont="1" applyFill="1" applyBorder="1" applyAlignment="1">
      <alignment wrapText="1"/>
    </xf>
    <xf numFmtId="0" fontId="10" fillId="0" borderId="0" xfId="0" applyFont="1" applyFill="1" applyAlignment="1">
      <alignment/>
    </xf>
    <xf numFmtId="165" fontId="3" fillId="0" borderId="12" xfId="0" applyNumberFormat="1" applyFont="1" applyFill="1" applyBorder="1" applyAlignment="1">
      <alignment horizontal="center"/>
    </xf>
    <xf numFmtId="0" fontId="1" fillId="0" borderId="4" xfId="0" applyFont="1" applyFill="1" applyBorder="1" applyAlignment="1">
      <alignment horizontal="center"/>
    </xf>
    <xf numFmtId="0" fontId="3" fillId="0" borderId="5" xfId="0" applyFont="1" applyFill="1" applyBorder="1" applyAlignment="1">
      <alignment vertical="center" wrapText="1"/>
    </xf>
    <xf numFmtId="0" fontId="1" fillId="0" borderId="5" xfId="0" applyFont="1" applyFill="1" applyBorder="1" applyAlignment="1">
      <alignment wrapText="1"/>
    </xf>
    <xf numFmtId="0" fontId="3" fillId="0" borderId="13" xfId="0" applyFont="1" applyBorder="1" applyAlignment="1">
      <alignment horizontal="left" vertical="top" wrapText="1"/>
    </xf>
    <xf numFmtId="164" fontId="3" fillId="0" borderId="7" xfId="0" applyNumberFormat="1" applyFont="1" applyFill="1" applyBorder="1" applyAlignment="1">
      <alignment horizontal="center"/>
    </xf>
    <xf numFmtId="165" fontId="3" fillId="0" borderId="7" xfId="0" applyNumberFormat="1" applyFont="1" applyFill="1" applyBorder="1" applyAlignment="1">
      <alignment horizontal="center"/>
    </xf>
    <xf numFmtId="164" fontId="3" fillId="0" borderId="14" xfId="0" applyNumberFormat="1" applyFont="1" applyFill="1" applyBorder="1" applyAlignment="1">
      <alignment horizontal="center"/>
    </xf>
    <xf numFmtId="0" fontId="3"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center" wrapText="1"/>
    </xf>
    <xf numFmtId="0" fontId="3" fillId="0" borderId="5" xfId="0" applyFont="1" applyFill="1" applyBorder="1" applyAlignment="1">
      <alignment vertical="top"/>
    </xf>
    <xf numFmtId="49" fontId="7" fillId="0" borderId="4" xfId="0" applyNumberFormat="1" applyFont="1" applyFill="1" applyBorder="1" applyAlignment="1">
      <alignment horizontal="left" vertical="center" wrapText="1"/>
    </xf>
    <xf numFmtId="164" fontId="3" fillId="0" borderId="12" xfId="0" applyNumberFormat="1" applyFont="1" applyFill="1" applyBorder="1" applyAlignment="1">
      <alignment horizontal="center"/>
    </xf>
    <xf numFmtId="164" fontId="3" fillId="0" borderId="12" xfId="0" applyNumberFormat="1" applyFont="1" applyFill="1" applyBorder="1" applyAlignment="1">
      <alignment horizontal="center" wrapText="1"/>
    </xf>
    <xf numFmtId="0" fontId="3" fillId="0" borderId="5" xfId="0" applyFont="1" applyFill="1" applyBorder="1" applyAlignment="1">
      <alignment/>
    </xf>
    <xf numFmtId="0" fontId="3" fillId="0" borderId="13" xfId="0" applyFont="1" applyFill="1" applyBorder="1" applyAlignment="1">
      <alignment wrapText="1"/>
    </xf>
    <xf numFmtId="165" fontId="3" fillId="0" borderId="0" xfId="0" applyNumberFormat="1" applyFont="1" applyFill="1" applyBorder="1" applyAlignment="1">
      <alignment horizontal="center"/>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7"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165" fontId="1" fillId="0" borderId="7"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0" fillId="0" borderId="12" xfId="0" applyBorder="1" applyAlignment="1">
      <alignment horizontal="center" vertical="center"/>
    </xf>
    <xf numFmtId="0" fontId="0" fillId="0" borderId="11" xfId="0" applyFill="1" applyBorder="1" applyAlignment="1">
      <alignment/>
    </xf>
    <xf numFmtId="0" fontId="0" fillId="0" borderId="12" xfId="0" applyFill="1" applyBorder="1" applyAlignment="1">
      <alignment/>
    </xf>
    <xf numFmtId="0" fontId="7" fillId="0" borderId="4" xfId="0" applyNumberFormat="1" applyFont="1" applyFill="1" applyBorder="1" applyAlignment="1">
      <alignment horizontal="left" vertical="center" wrapText="1"/>
    </xf>
    <xf numFmtId="165" fontId="7" fillId="0" borderId="4" xfId="0" applyNumberFormat="1" applyFont="1" applyFill="1" applyBorder="1" applyAlignment="1">
      <alignment horizontal="center"/>
    </xf>
    <xf numFmtId="49" fontId="1" fillId="0" borderId="3"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7" xfId="0" applyNumberFormat="1" applyFont="1" applyFill="1" applyBorder="1" applyAlignment="1">
      <alignment horizontal="left" vertical="center" wrapText="1"/>
    </xf>
    <xf numFmtId="164" fontId="3" fillId="0" borderId="17" xfId="0" applyNumberFormat="1" applyFont="1" applyFill="1" applyBorder="1" applyAlignment="1">
      <alignment horizontal="center"/>
    </xf>
    <xf numFmtId="165" fontId="3" fillId="0" borderId="17" xfId="0" applyNumberFormat="1" applyFont="1" applyFill="1" applyBorder="1" applyAlignment="1">
      <alignment horizontal="center"/>
    </xf>
    <xf numFmtId="0" fontId="3" fillId="0" borderId="0" xfId="0" applyFont="1" applyFill="1" applyAlignment="1">
      <alignment horizontal="left" vertical="center" wrapText="1"/>
    </xf>
    <xf numFmtId="0" fontId="11" fillId="0" borderId="0" xfId="0" applyFont="1" applyFill="1" applyAlignment="1">
      <alignment/>
    </xf>
    <xf numFmtId="0" fontId="12" fillId="0" borderId="0" xfId="0" applyFont="1" applyFill="1" applyAlignment="1">
      <alignment/>
    </xf>
    <xf numFmtId="164" fontId="1" fillId="0" borderId="0" xfId="0" applyNumberFormat="1" applyFont="1" applyFill="1" applyAlignment="1">
      <alignment/>
    </xf>
    <xf numFmtId="0" fontId="3" fillId="0" borderId="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6" xfId="0" applyNumberFormat="1" applyFont="1" applyFill="1" applyBorder="1" applyAlignment="1">
      <alignment horizontal="left" vertical="center" wrapText="1"/>
    </xf>
    <xf numFmtId="0" fontId="0" fillId="0" borderId="11" xfId="0" applyBorder="1" applyAlignment="1">
      <alignment horizontal="left" vertical="center" wrapText="1"/>
    </xf>
    <xf numFmtId="0" fontId="3" fillId="0" borderId="7" xfId="0" applyNumberFormat="1" applyFont="1" applyFill="1" applyBorder="1" applyAlignment="1">
      <alignment horizontal="left" vertical="center" wrapText="1"/>
    </xf>
    <xf numFmtId="0" fontId="0" fillId="0" borderId="12" xfId="0" applyBorder="1" applyAlignment="1">
      <alignment horizontal="left" vertical="center" wrapText="1"/>
    </xf>
    <xf numFmtId="0" fontId="3" fillId="0" borderId="8" xfId="0" applyFont="1" applyFill="1" applyBorder="1" applyAlignment="1">
      <alignment wrapText="1"/>
    </xf>
    <xf numFmtId="0" fontId="3" fillId="0" borderId="13" xfId="0" applyFont="1" applyFill="1" applyBorder="1" applyAlignment="1">
      <alignment wrapText="1"/>
    </xf>
    <xf numFmtId="49" fontId="3" fillId="0" borderId="6" xfId="0" applyNumberFormat="1" applyFont="1" applyFill="1" applyBorder="1" applyAlignment="1">
      <alignment horizontal="left" vertical="center"/>
    </xf>
    <xf numFmtId="0" fontId="0" fillId="0" borderId="9" xfId="0" applyFill="1" applyBorder="1" applyAlignment="1">
      <alignment horizontal="left" vertical="center"/>
    </xf>
    <xf numFmtId="0" fontId="0" fillId="0" borderId="11" xfId="0" applyFill="1" applyBorder="1" applyAlignment="1">
      <alignment horizontal="left" vertical="center"/>
    </xf>
    <xf numFmtId="0" fontId="3" fillId="0" borderId="19"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2" xfId="0" applyFill="1" applyBorder="1" applyAlignment="1">
      <alignment horizontal="left" vertical="center" wrapText="1"/>
    </xf>
    <xf numFmtId="0" fontId="3" fillId="0" borderId="7" xfId="0" applyFont="1" applyFill="1" applyBorder="1" applyAlignment="1">
      <alignment horizontal="left" vertical="center" wrapText="1"/>
    </xf>
    <xf numFmtId="164" fontId="3" fillId="0" borderId="7" xfId="0" applyNumberFormat="1" applyFont="1" applyFill="1" applyBorder="1" applyAlignment="1">
      <alignment horizontal="center" vertical="center"/>
    </xf>
    <xf numFmtId="0" fontId="0" fillId="0" borderId="12" xfId="0" applyFill="1" applyBorder="1" applyAlignment="1">
      <alignment horizontal="center" vertical="center"/>
    </xf>
    <xf numFmtId="0" fontId="3" fillId="0" borderId="13"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15" xfId="0" applyBorder="1" applyAlignment="1">
      <alignment/>
    </xf>
    <xf numFmtId="0" fontId="0" fillId="0" borderId="13" xfId="0" applyBorder="1" applyAlignment="1">
      <alignment/>
    </xf>
    <xf numFmtId="0" fontId="4" fillId="0" borderId="0" xfId="0" applyFont="1" applyFill="1" applyAlignment="1">
      <alignment horizontal="center"/>
    </xf>
    <xf numFmtId="0" fontId="5" fillId="0" borderId="0" xfId="0" applyFont="1" applyFill="1" applyAlignment="1">
      <alignment horizont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145"/>
  <sheetViews>
    <sheetView tabSelected="1" workbookViewId="0" topLeftCell="A1">
      <selection activeCell="A1" sqref="A1:IV16384"/>
    </sheetView>
  </sheetViews>
  <sheetFormatPr defaultColWidth="9.00390625" defaultRowHeight="12.75"/>
  <cols>
    <col min="1" max="1" width="8.75390625" style="1" customWidth="1"/>
    <col min="2" max="2" width="28.875" style="1" customWidth="1"/>
    <col min="3" max="3" width="38.00390625" style="1" customWidth="1"/>
    <col min="4" max="4" width="17.00390625" style="1" customWidth="1"/>
    <col min="5" max="5" width="11.75390625" style="1" customWidth="1"/>
    <col min="6" max="6" width="15.00390625" style="1" customWidth="1"/>
    <col min="7" max="7" width="12.75390625" style="1" customWidth="1"/>
    <col min="8" max="8" width="13.25390625" style="1" customWidth="1"/>
    <col min="9" max="9" width="13.00390625" style="1" customWidth="1"/>
    <col min="10" max="10" width="46.375" style="6" customWidth="1"/>
    <col min="11" max="11" width="11.125" style="1" bestFit="1" customWidth="1"/>
    <col min="12" max="12" width="9.125" style="1" customWidth="1"/>
    <col min="13" max="13" width="9.875" style="1" bestFit="1" customWidth="1"/>
    <col min="14" max="16384" width="9.125" style="1" customWidth="1"/>
  </cols>
  <sheetData>
    <row r="1" spans="6:10" ht="20.25">
      <c r="F1" s="2"/>
      <c r="G1" s="2"/>
      <c r="J1" s="3" t="s">
        <v>0</v>
      </c>
    </row>
    <row r="2" spans="6:10" ht="15" customHeight="1">
      <c r="F2" s="2"/>
      <c r="G2" s="2"/>
      <c r="J2" s="3" t="s">
        <v>1</v>
      </c>
    </row>
    <row r="3" spans="6:10" ht="13.5" customHeight="1">
      <c r="F3" s="2"/>
      <c r="G3" s="2"/>
      <c r="J3" s="3" t="s">
        <v>2</v>
      </c>
    </row>
    <row r="4" spans="6:10" ht="14.25" customHeight="1">
      <c r="F4" s="2"/>
      <c r="G4" s="2"/>
      <c r="J4" s="3" t="s">
        <v>3</v>
      </c>
    </row>
    <row r="5" spans="6:10" ht="14.25" customHeight="1">
      <c r="F5" s="2"/>
      <c r="G5" s="2"/>
      <c r="J5" s="3" t="s">
        <v>4</v>
      </c>
    </row>
    <row r="6" spans="1:10" ht="27" customHeight="1">
      <c r="A6" s="115" t="s">
        <v>5</v>
      </c>
      <c r="B6" s="115"/>
      <c r="C6" s="115"/>
      <c r="D6" s="115"/>
      <c r="E6" s="115"/>
      <c r="F6" s="115"/>
      <c r="G6" s="115"/>
      <c r="H6" s="115"/>
      <c r="I6" s="115"/>
      <c r="J6" s="115"/>
    </row>
    <row r="7" spans="1:10" ht="15.75">
      <c r="A7" s="116" t="s">
        <v>6</v>
      </c>
      <c r="B7" s="116"/>
      <c r="C7" s="116"/>
      <c r="D7" s="116"/>
      <c r="E7" s="116"/>
      <c r="F7" s="116"/>
      <c r="G7" s="116"/>
      <c r="H7" s="116"/>
      <c r="I7" s="116"/>
      <c r="J7" s="116"/>
    </row>
    <row r="8" spans="1:10" ht="15" thickBot="1">
      <c r="A8" s="4"/>
      <c r="B8" s="4"/>
      <c r="C8" s="4"/>
      <c r="D8" s="4"/>
      <c r="E8" s="4"/>
      <c r="F8" s="4"/>
      <c r="J8" s="5" t="s">
        <v>7</v>
      </c>
    </row>
    <row r="9" spans="1:7" ht="13.5" hidden="1" thickBot="1">
      <c r="A9" s="4"/>
      <c r="B9" s="4"/>
      <c r="C9" s="4"/>
      <c r="D9" s="4"/>
      <c r="E9" s="4"/>
      <c r="F9" s="4"/>
      <c r="G9" s="4"/>
    </row>
    <row r="10" spans="1:7" ht="13.5" hidden="1" thickBot="1">
      <c r="A10" s="4"/>
      <c r="B10" s="4"/>
      <c r="C10" s="4"/>
      <c r="D10" s="4"/>
      <c r="E10" s="4"/>
      <c r="F10" s="4"/>
      <c r="G10" s="4"/>
    </row>
    <row r="11" spans="1:10" s="3" customFormat="1" ht="82.5" customHeight="1">
      <c r="A11" s="7" t="s">
        <v>8</v>
      </c>
      <c r="B11" s="8" t="s">
        <v>9</v>
      </c>
      <c r="C11" s="117" t="s">
        <v>10</v>
      </c>
      <c r="D11" s="117" t="s">
        <v>11</v>
      </c>
      <c r="E11" s="117" t="s">
        <v>12</v>
      </c>
      <c r="F11" s="117" t="s">
        <v>13</v>
      </c>
      <c r="G11" s="119" t="s">
        <v>14</v>
      </c>
      <c r="H11" s="117" t="s">
        <v>15</v>
      </c>
      <c r="I11" s="117" t="s">
        <v>16</v>
      </c>
      <c r="J11" s="121" t="s">
        <v>17</v>
      </c>
    </row>
    <row r="12" spans="1:10" s="3" customFormat="1" ht="24" customHeight="1">
      <c r="A12" s="9" t="s">
        <v>18</v>
      </c>
      <c r="B12" s="10" t="s">
        <v>18</v>
      </c>
      <c r="C12" s="118"/>
      <c r="D12" s="118"/>
      <c r="E12" s="118"/>
      <c r="F12" s="118"/>
      <c r="G12" s="120"/>
      <c r="H12" s="118"/>
      <c r="I12" s="118"/>
      <c r="J12" s="122"/>
    </row>
    <row r="13" spans="1:10" s="3" customFormat="1" ht="17.25" customHeight="1">
      <c r="A13" s="9">
        <v>1</v>
      </c>
      <c r="B13" s="10">
        <v>2</v>
      </c>
      <c r="C13" s="10">
        <v>3</v>
      </c>
      <c r="D13" s="10">
        <v>4</v>
      </c>
      <c r="E13" s="10">
        <v>5</v>
      </c>
      <c r="F13" s="10">
        <v>6</v>
      </c>
      <c r="G13" s="10">
        <v>7</v>
      </c>
      <c r="H13" s="10">
        <v>8</v>
      </c>
      <c r="I13" s="11">
        <v>9</v>
      </c>
      <c r="J13" s="12">
        <v>10</v>
      </c>
    </row>
    <row r="14" spans="1:10" s="3" customFormat="1" ht="28.5" customHeight="1">
      <c r="A14" s="13"/>
      <c r="B14" s="14"/>
      <c r="C14" s="10" t="s">
        <v>19</v>
      </c>
      <c r="D14" s="15">
        <f>SUM(D15+D16+D52+D72+D82+D114+D126+D128)</f>
        <v>2239563.7660000003</v>
      </c>
      <c r="E14" s="16"/>
      <c r="F14" s="15">
        <f>SUM(F16+F52+F72+F82+F114+F126)</f>
        <v>1630091.6620000005</v>
      </c>
      <c r="G14" s="15">
        <f>SUM(G15+G16+G52+G72+G82+G114+G126+G128)</f>
        <v>392670.98000000004</v>
      </c>
      <c r="H14" s="15">
        <f>SUM(H15+H16+H52+H72+H82+H114+H126+H128)</f>
        <v>355395.8189999999</v>
      </c>
      <c r="I14" s="17">
        <v>213687.178</v>
      </c>
      <c r="J14" s="18"/>
    </row>
    <row r="15" spans="1:10" s="25" customFormat="1" ht="45">
      <c r="A15" s="19"/>
      <c r="B15" s="20"/>
      <c r="C15" s="21" t="s">
        <v>20</v>
      </c>
      <c r="D15" s="22">
        <v>25000</v>
      </c>
      <c r="E15" s="23"/>
      <c r="F15" s="22"/>
      <c r="G15" s="22">
        <v>25000</v>
      </c>
      <c r="H15" s="22">
        <v>25000</v>
      </c>
      <c r="I15" s="22">
        <v>25000</v>
      </c>
      <c r="J15" s="24"/>
    </row>
    <row r="16" spans="1:10" s="25" customFormat="1" ht="28.5">
      <c r="A16" s="19" t="s">
        <v>21</v>
      </c>
      <c r="B16" s="20" t="s">
        <v>22</v>
      </c>
      <c r="C16" s="26"/>
      <c r="D16" s="27">
        <f>SUM(D17:D45)</f>
        <v>2070850.119</v>
      </c>
      <c r="E16" s="27"/>
      <c r="F16" s="27">
        <f>SUM(F17:F45)</f>
        <v>1558440.1090000004</v>
      </c>
      <c r="G16" s="27">
        <f>SUM(G17:G45)-G19-G20</f>
        <v>272811.27099999995</v>
      </c>
      <c r="H16" s="27">
        <f>SUM(H17:H45)-H19-H20</f>
        <v>272554.2709999999</v>
      </c>
      <c r="I16" s="22">
        <v>142539.751</v>
      </c>
      <c r="J16" s="28"/>
    </row>
    <row r="17" spans="1:10" s="25" customFormat="1" ht="60">
      <c r="A17" s="29" t="s">
        <v>23</v>
      </c>
      <c r="B17" s="21" t="s">
        <v>24</v>
      </c>
      <c r="C17" s="26" t="s">
        <v>25</v>
      </c>
      <c r="D17" s="30">
        <v>97439.506</v>
      </c>
      <c r="E17" s="31"/>
      <c r="F17" s="30"/>
      <c r="G17" s="30">
        <v>16086.404</v>
      </c>
      <c r="H17" s="30">
        <v>16086.404</v>
      </c>
      <c r="I17" s="32">
        <v>13001.756</v>
      </c>
      <c r="J17" s="18" t="s">
        <v>26</v>
      </c>
    </row>
    <row r="18" spans="1:10" s="3" customFormat="1" ht="59.25" customHeight="1">
      <c r="A18" s="33" t="s">
        <v>23</v>
      </c>
      <c r="B18" s="34" t="s">
        <v>24</v>
      </c>
      <c r="C18" s="26" t="s">
        <v>27</v>
      </c>
      <c r="D18" s="30">
        <v>1903612.55</v>
      </c>
      <c r="E18" s="31">
        <v>20</v>
      </c>
      <c r="F18" s="30">
        <v>1523410.928</v>
      </c>
      <c r="G18" s="30">
        <v>234100</v>
      </c>
      <c r="H18" s="30">
        <v>234100</v>
      </c>
      <c r="I18" s="32">
        <v>107779.261</v>
      </c>
      <c r="J18" s="99" t="s">
        <v>28</v>
      </c>
    </row>
    <row r="19" spans="1:10" s="3" customFormat="1" ht="36.75" customHeight="1">
      <c r="A19" s="36"/>
      <c r="B19" s="38"/>
      <c r="C19" s="26" t="s">
        <v>29</v>
      </c>
      <c r="D19" s="30"/>
      <c r="E19" s="31"/>
      <c r="F19" s="30"/>
      <c r="G19" s="30">
        <v>233100</v>
      </c>
      <c r="H19" s="39">
        <v>233100</v>
      </c>
      <c r="I19" s="32">
        <v>106779.261</v>
      </c>
      <c r="J19" s="113"/>
    </row>
    <row r="20" spans="1:10" s="3" customFormat="1" ht="36" customHeight="1">
      <c r="A20" s="40"/>
      <c r="B20" s="41"/>
      <c r="C20" s="26" t="s">
        <v>30</v>
      </c>
      <c r="D20" s="30"/>
      <c r="E20" s="31"/>
      <c r="F20" s="30"/>
      <c r="G20" s="30">
        <v>30000</v>
      </c>
      <c r="H20" s="30">
        <v>1000</v>
      </c>
      <c r="I20" s="39">
        <v>1000</v>
      </c>
      <c r="J20" s="114"/>
    </row>
    <row r="21" spans="1:10" s="3" customFormat="1" ht="97.5" customHeight="1">
      <c r="A21" s="29" t="s">
        <v>31</v>
      </c>
      <c r="B21" s="26" t="s">
        <v>32</v>
      </c>
      <c r="C21" s="21" t="s">
        <v>33</v>
      </c>
      <c r="D21" s="30">
        <v>5168.544</v>
      </c>
      <c r="E21" s="42">
        <v>31.5</v>
      </c>
      <c r="F21" s="30">
        <v>3537.924</v>
      </c>
      <c r="G21" s="30">
        <v>1570.62</v>
      </c>
      <c r="H21" s="39">
        <v>570.62</v>
      </c>
      <c r="I21" s="32">
        <v>570.604</v>
      </c>
      <c r="J21" s="92" t="s">
        <v>34</v>
      </c>
    </row>
    <row r="22" spans="1:10" s="3" customFormat="1" ht="95.25" customHeight="1">
      <c r="A22" s="29" t="s">
        <v>31</v>
      </c>
      <c r="B22" s="26" t="s">
        <v>32</v>
      </c>
      <c r="C22" s="21" t="s">
        <v>35</v>
      </c>
      <c r="D22" s="30">
        <v>0</v>
      </c>
      <c r="E22" s="42">
        <v>0</v>
      </c>
      <c r="F22" s="30">
        <v>0</v>
      </c>
      <c r="G22" s="30">
        <v>0</v>
      </c>
      <c r="H22" s="39">
        <v>1000</v>
      </c>
      <c r="I22" s="39">
        <v>1000</v>
      </c>
      <c r="J22" s="93"/>
    </row>
    <row r="23" spans="1:10" s="3" customFormat="1" ht="99.75" customHeight="1">
      <c r="A23" s="29" t="s">
        <v>31</v>
      </c>
      <c r="B23" s="26" t="s">
        <v>32</v>
      </c>
      <c r="C23" s="26" t="s">
        <v>36</v>
      </c>
      <c r="D23" s="30">
        <v>5149.417</v>
      </c>
      <c r="E23" s="42"/>
      <c r="F23" s="30"/>
      <c r="G23" s="30">
        <v>2438</v>
      </c>
      <c r="H23" s="39">
        <v>487.6</v>
      </c>
      <c r="I23" s="39">
        <v>487.6</v>
      </c>
      <c r="J23" s="92" t="s">
        <v>37</v>
      </c>
    </row>
    <row r="24" spans="1:10" s="3" customFormat="1" ht="90.75" customHeight="1">
      <c r="A24" s="29" t="s">
        <v>31</v>
      </c>
      <c r="B24" s="26" t="s">
        <v>32</v>
      </c>
      <c r="C24" s="26" t="s">
        <v>38</v>
      </c>
      <c r="D24" s="30"/>
      <c r="E24" s="42"/>
      <c r="F24" s="30"/>
      <c r="G24" s="30"/>
      <c r="H24" s="39">
        <v>1950.4</v>
      </c>
      <c r="I24" s="39">
        <v>1950.4</v>
      </c>
      <c r="J24" s="93"/>
    </row>
    <row r="25" spans="1:10" s="3" customFormat="1" ht="102" customHeight="1">
      <c r="A25" s="29" t="s">
        <v>31</v>
      </c>
      <c r="B25" s="26" t="s">
        <v>32</v>
      </c>
      <c r="C25" s="26" t="s">
        <v>39</v>
      </c>
      <c r="D25" s="30">
        <v>9895.8</v>
      </c>
      <c r="E25" s="42">
        <v>9.5</v>
      </c>
      <c r="F25" s="30">
        <v>8952</v>
      </c>
      <c r="G25" s="30">
        <v>943.8</v>
      </c>
      <c r="H25" s="30">
        <v>314.6</v>
      </c>
      <c r="I25" s="39">
        <v>314.6</v>
      </c>
      <c r="J25" s="92" t="s">
        <v>40</v>
      </c>
    </row>
    <row r="26" spans="1:10" s="3" customFormat="1" ht="97.5" customHeight="1">
      <c r="A26" s="29" t="s">
        <v>31</v>
      </c>
      <c r="B26" s="26" t="s">
        <v>32</v>
      </c>
      <c r="C26" s="26" t="s">
        <v>41</v>
      </c>
      <c r="D26" s="30"/>
      <c r="E26" s="42"/>
      <c r="F26" s="30"/>
      <c r="G26" s="30"/>
      <c r="H26" s="39">
        <v>629.2</v>
      </c>
      <c r="I26" s="39">
        <v>629.2</v>
      </c>
      <c r="J26" s="93"/>
    </row>
    <row r="27" spans="1:10" s="3" customFormat="1" ht="82.5" customHeight="1">
      <c r="A27" s="29" t="s">
        <v>42</v>
      </c>
      <c r="B27" s="26" t="s">
        <v>43</v>
      </c>
      <c r="C27" s="26" t="s">
        <v>44</v>
      </c>
      <c r="D27" s="30">
        <v>1377.586</v>
      </c>
      <c r="E27" s="42">
        <v>76.8</v>
      </c>
      <c r="F27" s="30">
        <v>319.186</v>
      </c>
      <c r="G27" s="30">
        <v>1058.4</v>
      </c>
      <c r="H27" s="39">
        <v>352.8</v>
      </c>
      <c r="I27" s="39">
        <v>324.722</v>
      </c>
      <c r="J27" s="92" t="s">
        <v>45</v>
      </c>
    </row>
    <row r="28" spans="1:10" s="3" customFormat="1" ht="63.75" customHeight="1">
      <c r="A28" s="29" t="s">
        <v>42</v>
      </c>
      <c r="B28" s="26" t="s">
        <v>43</v>
      </c>
      <c r="C28" s="26" t="s">
        <v>46</v>
      </c>
      <c r="D28" s="30"/>
      <c r="E28" s="42"/>
      <c r="F28" s="30"/>
      <c r="G28" s="30"/>
      <c r="H28" s="39">
        <v>705.6</v>
      </c>
      <c r="I28" s="39">
        <v>646.065</v>
      </c>
      <c r="J28" s="93"/>
    </row>
    <row r="29" spans="1:10" s="3" customFormat="1" ht="65.25" customHeight="1">
      <c r="A29" s="29" t="s">
        <v>23</v>
      </c>
      <c r="B29" s="21" t="s">
        <v>24</v>
      </c>
      <c r="C29" s="26" t="s">
        <v>47</v>
      </c>
      <c r="D29" s="30">
        <v>534.996</v>
      </c>
      <c r="E29" s="30"/>
      <c r="F29" s="30"/>
      <c r="G29" s="30">
        <v>498.996</v>
      </c>
      <c r="H29" s="30">
        <v>498.996</v>
      </c>
      <c r="I29" s="32">
        <v>498.315</v>
      </c>
      <c r="J29" s="43" t="s">
        <v>48</v>
      </c>
    </row>
    <row r="30" spans="1:10" s="3" customFormat="1" ht="63.75" customHeight="1">
      <c r="A30" s="44" t="s">
        <v>42</v>
      </c>
      <c r="B30" s="21" t="s">
        <v>43</v>
      </c>
      <c r="C30" s="26" t="s">
        <v>49</v>
      </c>
      <c r="D30" s="30">
        <v>16865.691</v>
      </c>
      <c r="E30" s="42">
        <v>58.3</v>
      </c>
      <c r="F30" s="30">
        <v>7038.618</v>
      </c>
      <c r="G30" s="30">
        <v>3181.75</v>
      </c>
      <c r="H30" s="39">
        <v>1036.35</v>
      </c>
      <c r="I30" s="32">
        <v>1036.349</v>
      </c>
      <c r="J30" s="92" t="s">
        <v>50</v>
      </c>
    </row>
    <row r="31" spans="1:10" s="3" customFormat="1" ht="60">
      <c r="A31" s="29" t="s">
        <v>42</v>
      </c>
      <c r="B31" s="21" t="s">
        <v>43</v>
      </c>
      <c r="C31" s="26" t="s">
        <v>51</v>
      </c>
      <c r="D31" s="30"/>
      <c r="E31" s="42"/>
      <c r="F31" s="30"/>
      <c r="G31" s="30"/>
      <c r="H31" s="39">
        <v>2145.4</v>
      </c>
      <c r="I31" s="39">
        <v>2145.4</v>
      </c>
      <c r="J31" s="93"/>
    </row>
    <row r="32" spans="1:10" s="3" customFormat="1" ht="120.75" customHeight="1">
      <c r="A32" s="29" t="s">
        <v>31</v>
      </c>
      <c r="B32" s="26" t="s">
        <v>32</v>
      </c>
      <c r="C32" s="26" t="s">
        <v>52</v>
      </c>
      <c r="D32" s="30">
        <v>2544.47</v>
      </c>
      <c r="E32" s="42">
        <v>28.3</v>
      </c>
      <c r="F32" s="30">
        <v>1825</v>
      </c>
      <c r="G32" s="30">
        <v>669.47</v>
      </c>
      <c r="H32" s="39">
        <v>273.17</v>
      </c>
      <c r="I32" s="39">
        <v>273.17</v>
      </c>
      <c r="J32" s="92" t="s">
        <v>53</v>
      </c>
    </row>
    <row r="33" spans="1:10" s="3" customFormat="1" ht="105">
      <c r="A33" s="29" t="s">
        <v>31</v>
      </c>
      <c r="B33" s="26" t="s">
        <v>32</v>
      </c>
      <c r="C33" s="26" t="s">
        <v>54</v>
      </c>
      <c r="D33" s="30"/>
      <c r="E33" s="42"/>
      <c r="F33" s="30"/>
      <c r="G33" s="30"/>
      <c r="H33" s="39">
        <v>446.3</v>
      </c>
      <c r="I33" s="39">
        <v>446.3</v>
      </c>
      <c r="J33" s="93"/>
    </row>
    <row r="34" spans="1:10" s="3" customFormat="1" ht="96.75" customHeight="1">
      <c r="A34" s="29" t="s">
        <v>31</v>
      </c>
      <c r="B34" s="26" t="s">
        <v>32</v>
      </c>
      <c r="C34" s="26" t="s">
        <v>55</v>
      </c>
      <c r="D34" s="30">
        <v>3995.81</v>
      </c>
      <c r="E34" s="42">
        <v>56.3</v>
      </c>
      <c r="F34" s="30">
        <v>1745.81</v>
      </c>
      <c r="G34" s="30">
        <v>2250</v>
      </c>
      <c r="H34" s="39">
        <v>750</v>
      </c>
      <c r="I34" s="39">
        <v>750</v>
      </c>
      <c r="J34" s="92" t="s">
        <v>56</v>
      </c>
    </row>
    <row r="35" spans="1:10" s="3" customFormat="1" ht="102" customHeight="1">
      <c r="A35" s="29" t="s">
        <v>31</v>
      </c>
      <c r="B35" s="26" t="s">
        <v>32</v>
      </c>
      <c r="C35" s="26" t="s">
        <v>57</v>
      </c>
      <c r="D35" s="30"/>
      <c r="E35" s="42"/>
      <c r="F35" s="30"/>
      <c r="G35" s="30"/>
      <c r="H35" s="39">
        <v>1500</v>
      </c>
      <c r="I35" s="39">
        <v>1500</v>
      </c>
      <c r="J35" s="93"/>
    </row>
    <row r="36" spans="1:10" s="3" customFormat="1" ht="97.5" customHeight="1">
      <c r="A36" s="29" t="s">
        <v>31</v>
      </c>
      <c r="B36" s="26" t="s">
        <v>32</v>
      </c>
      <c r="C36" s="26" t="s">
        <v>58</v>
      </c>
      <c r="D36" s="30">
        <v>4773.14</v>
      </c>
      <c r="E36" s="42">
        <v>55</v>
      </c>
      <c r="F36" s="30">
        <v>2147.74</v>
      </c>
      <c r="G36" s="30">
        <v>2250</v>
      </c>
      <c r="H36" s="39">
        <v>1125.4</v>
      </c>
      <c r="I36" s="39">
        <v>1125.399</v>
      </c>
      <c r="J36" s="92" t="s">
        <v>59</v>
      </c>
    </row>
    <row r="37" spans="1:10" s="3" customFormat="1" ht="102.75" customHeight="1">
      <c r="A37" s="29" t="s">
        <v>31</v>
      </c>
      <c r="B37" s="26" t="s">
        <v>32</v>
      </c>
      <c r="C37" s="26" t="s">
        <v>60</v>
      </c>
      <c r="D37" s="30"/>
      <c r="E37" s="42"/>
      <c r="F37" s="30"/>
      <c r="G37" s="30"/>
      <c r="H37" s="39">
        <v>1500</v>
      </c>
      <c r="I37" s="39">
        <v>1500</v>
      </c>
      <c r="J37" s="93"/>
    </row>
    <row r="38" spans="1:10" s="3" customFormat="1" ht="67.5" customHeight="1">
      <c r="A38" s="29" t="s">
        <v>23</v>
      </c>
      <c r="B38" s="21" t="s">
        <v>24</v>
      </c>
      <c r="C38" s="26" t="s">
        <v>61</v>
      </c>
      <c r="D38" s="39">
        <v>4365.498</v>
      </c>
      <c r="E38" s="42">
        <v>14.8</v>
      </c>
      <c r="F38" s="39">
        <v>3717.898</v>
      </c>
      <c r="G38" s="39">
        <v>1000</v>
      </c>
      <c r="H38" s="39">
        <v>647.6</v>
      </c>
      <c r="I38" s="32">
        <v>647.599</v>
      </c>
      <c r="J38" s="43" t="s">
        <v>62</v>
      </c>
    </row>
    <row r="39" spans="1:10" s="3" customFormat="1" ht="98.25" customHeight="1">
      <c r="A39" s="29" t="s">
        <v>31</v>
      </c>
      <c r="B39" s="26" t="s">
        <v>32</v>
      </c>
      <c r="C39" s="26" t="s">
        <v>63</v>
      </c>
      <c r="D39" s="39">
        <v>5002.8</v>
      </c>
      <c r="E39" s="42">
        <v>70.5</v>
      </c>
      <c r="F39" s="39">
        <v>1477.05</v>
      </c>
      <c r="G39" s="39">
        <v>3325.75</v>
      </c>
      <c r="H39" s="39">
        <v>665.15</v>
      </c>
      <c r="I39" s="39">
        <v>665.15</v>
      </c>
      <c r="J39" s="92" t="s">
        <v>64</v>
      </c>
    </row>
    <row r="40" spans="1:10" s="3" customFormat="1" ht="99" customHeight="1">
      <c r="A40" s="29" t="s">
        <v>31</v>
      </c>
      <c r="B40" s="26" t="s">
        <v>32</v>
      </c>
      <c r="C40" s="26" t="s">
        <v>65</v>
      </c>
      <c r="D40" s="39"/>
      <c r="E40" s="42"/>
      <c r="F40" s="39"/>
      <c r="G40" s="39"/>
      <c r="H40" s="39">
        <v>2660.6</v>
      </c>
      <c r="I40" s="39">
        <v>2660.6</v>
      </c>
      <c r="J40" s="93"/>
    </row>
    <row r="41" spans="1:10" s="3" customFormat="1" ht="60">
      <c r="A41" s="29" t="s">
        <v>23</v>
      </c>
      <c r="B41" s="26" t="s">
        <v>24</v>
      </c>
      <c r="C41" s="26" t="s">
        <v>66</v>
      </c>
      <c r="D41" s="39">
        <v>552.602</v>
      </c>
      <c r="E41" s="42">
        <v>71.5</v>
      </c>
      <c r="F41" s="39">
        <v>157.475</v>
      </c>
      <c r="G41" s="39">
        <v>255</v>
      </c>
      <c r="H41" s="39">
        <v>255</v>
      </c>
      <c r="I41" s="39">
        <v>254.998</v>
      </c>
      <c r="J41" s="43" t="s">
        <v>67</v>
      </c>
    </row>
    <row r="42" spans="1:10" s="3" customFormat="1" ht="75">
      <c r="A42" s="29" t="s">
        <v>42</v>
      </c>
      <c r="B42" s="21" t="s">
        <v>43</v>
      </c>
      <c r="C42" s="26" t="s">
        <v>68</v>
      </c>
      <c r="D42" s="39">
        <v>1455.4</v>
      </c>
      <c r="E42" s="42">
        <v>84.2</v>
      </c>
      <c r="F42" s="39">
        <v>229.401</v>
      </c>
      <c r="G42" s="39">
        <v>330</v>
      </c>
      <c r="H42" s="39">
        <v>330</v>
      </c>
      <c r="I42" s="39">
        <v>329.998</v>
      </c>
      <c r="J42" s="43" t="s">
        <v>69</v>
      </c>
    </row>
    <row r="43" spans="1:10" s="3" customFormat="1" ht="45">
      <c r="A43" s="29" t="s">
        <v>23</v>
      </c>
      <c r="B43" s="21" t="s">
        <v>24</v>
      </c>
      <c r="C43" s="26" t="s">
        <v>70</v>
      </c>
      <c r="D43" s="30">
        <v>505.118</v>
      </c>
      <c r="E43" s="42"/>
      <c r="F43" s="30"/>
      <c r="G43" s="30">
        <v>505.118</v>
      </c>
      <c r="H43" s="39">
        <v>505.118</v>
      </c>
      <c r="I43" s="39">
        <v>505.118</v>
      </c>
      <c r="J43" s="43"/>
    </row>
    <row r="44" spans="1:10" s="3" customFormat="1" ht="45">
      <c r="A44" s="29" t="s">
        <v>23</v>
      </c>
      <c r="B44" s="21" t="s">
        <v>24</v>
      </c>
      <c r="C44" s="26" t="s">
        <v>71</v>
      </c>
      <c r="D44" s="30">
        <v>2498</v>
      </c>
      <c r="E44" s="42">
        <v>1.2</v>
      </c>
      <c r="F44" s="30">
        <v>2468</v>
      </c>
      <c r="G44" s="30">
        <v>360</v>
      </c>
      <c r="H44" s="39">
        <v>30</v>
      </c>
      <c r="I44" s="39">
        <v>30</v>
      </c>
      <c r="J44" s="43" t="s">
        <v>72</v>
      </c>
    </row>
    <row r="45" spans="1:10" s="3" customFormat="1" ht="30">
      <c r="A45" s="29"/>
      <c r="B45" s="21"/>
      <c r="C45" s="45" t="s">
        <v>73</v>
      </c>
      <c r="D45" s="46">
        <f>SUM(D46:D51)</f>
        <v>5113.191</v>
      </c>
      <c r="E45" s="46"/>
      <c r="F45" s="46">
        <f>SUM(F46:F51)</f>
        <v>1413.079</v>
      </c>
      <c r="G45" s="46">
        <f>SUM(G46:G51)</f>
        <v>1987.963</v>
      </c>
      <c r="H45" s="46">
        <f>SUM(H46:H51)</f>
        <v>1987.963</v>
      </c>
      <c r="I45" s="46">
        <f>SUM(I46:I51)</f>
        <v>1467.1380000000001</v>
      </c>
      <c r="J45" s="43"/>
    </row>
    <row r="46" spans="1:10" s="3" customFormat="1" ht="60">
      <c r="A46" s="29" t="s">
        <v>74</v>
      </c>
      <c r="B46" s="21" t="s">
        <v>75</v>
      </c>
      <c r="C46" s="26" t="s">
        <v>76</v>
      </c>
      <c r="D46" s="30">
        <v>1198.484</v>
      </c>
      <c r="E46" s="42"/>
      <c r="F46" s="30"/>
      <c r="G46" s="30">
        <v>54.9</v>
      </c>
      <c r="H46" s="39">
        <v>54.9</v>
      </c>
      <c r="I46" s="39">
        <v>54.873</v>
      </c>
      <c r="J46" s="43" t="s">
        <v>77</v>
      </c>
    </row>
    <row r="47" spans="1:10" s="3" customFormat="1" ht="60">
      <c r="A47" s="29" t="s">
        <v>23</v>
      </c>
      <c r="B47" s="21" t="s">
        <v>24</v>
      </c>
      <c r="C47" s="21" t="s">
        <v>78</v>
      </c>
      <c r="D47" s="39">
        <v>1890.337</v>
      </c>
      <c r="E47" s="42">
        <v>26.5</v>
      </c>
      <c r="F47" s="39">
        <v>1390.337</v>
      </c>
      <c r="G47" s="39">
        <v>500</v>
      </c>
      <c r="H47" s="39">
        <v>500</v>
      </c>
      <c r="I47" s="39">
        <v>498.14</v>
      </c>
      <c r="J47" s="43" t="s">
        <v>79</v>
      </c>
    </row>
    <row r="48" spans="1:10" s="3" customFormat="1" ht="45">
      <c r="A48" s="29" t="s">
        <v>23</v>
      </c>
      <c r="B48" s="21" t="s">
        <v>24</v>
      </c>
      <c r="C48" s="21" t="s">
        <v>80</v>
      </c>
      <c r="D48" s="39">
        <v>905.351</v>
      </c>
      <c r="E48" s="42"/>
      <c r="F48" s="39"/>
      <c r="G48" s="39">
        <v>767.063</v>
      </c>
      <c r="H48" s="39">
        <v>367.063</v>
      </c>
      <c r="I48" s="39">
        <v>367.062</v>
      </c>
      <c r="J48" s="92" t="s">
        <v>81</v>
      </c>
    </row>
    <row r="49" spans="1:10" s="3" customFormat="1" ht="60">
      <c r="A49" s="29" t="s">
        <v>74</v>
      </c>
      <c r="B49" s="21" t="s">
        <v>75</v>
      </c>
      <c r="C49" s="21" t="s">
        <v>82</v>
      </c>
      <c r="D49" s="39"/>
      <c r="E49" s="42"/>
      <c r="F49" s="39"/>
      <c r="G49" s="39"/>
      <c r="H49" s="39">
        <v>400</v>
      </c>
      <c r="I49" s="39">
        <v>15.912</v>
      </c>
      <c r="J49" s="93"/>
    </row>
    <row r="50" spans="1:10" s="3" customFormat="1" ht="48.75" customHeight="1">
      <c r="A50" s="29" t="s">
        <v>23</v>
      </c>
      <c r="B50" s="21" t="s">
        <v>24</v>
      </c>
      <c r="C50" s="21" t="s">
        <v>83</v>
      </c>
      <c r="D50" s="39">
        <v>1119.019</v>
      </c>
      <c r="E50" s="42">
        <v>98</v>
      </c>
      <c r="F50" s="39">
        <v>22.742</v>
      </c>
      <c r="G50" s="39">
        <v>666</v>
      </c>
      <c r="H50" s="39">
        <v>350</v>
      </c>
      <c r="I50" s="39">
        <v>346.574</v>
      </c>
      <c r="J50" s="92" t="s">
        <v>84</v>
      </c>
    </row>
    <row r="51" spans="1:10" s="3" customFormat="1" ht="60">
      <c r="A51" s="29" t="s">
        <v>74</v>
      </c>
      <c r="B51" s="21" t="s">
        <v>75</v>
      </c>
      <c r="C51" s="21" t="s">
        <v>85</v>
      </c>
      <c r="D51" s="39"/>
      <c r="E51" s="42"/>
      <c r="F51" s="39"/>
      <c r="G51" s="39"/>
      <c r="H51" s="39">
        <v>316</v>
      </c>
      <c r="I51" s="39">
        <v>184.577</v>
      </c>
      <c r="J51" s="93"/>
    </row>
    <row r="52" spans="1:10" s="3" customFormat="1" ht="42.75">
      <c r="A52" s="47" t="s">
        <v>86</v>
      </c>
      <c r="B52" s="20" t="s">
        <v>87</v>
      </c>
      <c r="C52" s="48"/>
      <c r="D52" s="22">
        <f>SUM(D53:D71)</f>
        <v>55385.14899999999</v>
      </c>
      <c r="E52" s="22"/>
      <c r="F52" s="22">
        <f>SUM(F53:F71)</f>
        <v>26263.972999999998</v>
      </c>
      <c r="G52" s="22">
        <f>SUM(G53:G71)</f>
        <v>32001.672</v>
      </c>
      <c r="H52" s="22">
        <f>SUM(H53:H71)</f>
        <v>18022.938</v>
      </c>
      <c r="I52" s="11">
        <v>17269.641</v>
      </c>
      <c r="J52" s="18"/>
    </row>
    <row r="53" spans="1:10" s="3" customFormat="1" ht="90">
      <c r="A53" s="29" t="s">
        <v>31</v>
      </c>
      <c r="B53" s="26" t="s">
        <v>32</v>
      </c>
      <c r="C53" s="26" t="s">
        <v>88</v>
      </c>
      <c r="D53" s="30">
        <v>717.54</v>
      </c>
      <c r="E53" s="42">
        <v>97</v>
      </c>
      <c r="F53" s="30">
        <v>21.49</v>
      </c>
      <c r="G53" s="32">
        <v>382.75</v>
      </c>
      <c r="H53" s="30">
        <v>174.15</v>
      </c>
      <c r="I53" s="32">
        <v>174.149</v>
      </c>
      <c r="J53" s="92" t="s">
        <v>89</v>
      </c>
    </row>
    <row r="54" spans="1:10" s="3" customFormat="1" ht="92.25" customHeight="1">
      <c r="A54" s="29" t="s">
        <v>31</v>
      </c>
      <c r="B54" s="26" t="s">
        <v>32</v>
      </c>
      <c r="C54" s="26" t="s">
        <v>90</v>
      </c>
      <c r="D54" s="30"/>
      <c r="E54" s="42"/>
      <c r="F54" s="30"/>
      <c r="G54" s="32"/>
      <c r="H54" s="30">
        <v>208.6</v>
      </c>
      <c r="I54" s="39">
        <v>208.6</v>
      </c>
      <c r="J54" s="93"/>
    </row>
    <row r="55" spans="1:10" s="3" customFormat="1" ht="215.25" customHeight="1">
      <c r="A55" s="29" t="s">
        <v>23</v>
      </c>
      <c r="B55" s="21" t="s">
        <v>24</v>
      </c>
      <c r="C55" s="26" t="s">
        <v>91</v>
      </c>
      <c r="D55" s="30">
        <v>12037.085</v>
      </c>
      <c r="E55" s="42">
        <v>97.9</v>
      </c>
      <c r="F55" s="30">
        <v>250.908</v>
      </c>
      <c r="G55" s="30">
        <v>11387.085</v>
      </c>
      <c r="H55" s="39">
        <v>11317.085</v>
      </c>
      <c r="I55" s="39">
        <v>11315.3</v>
      </c>
      <c r="J55" s="49" t="s">
        <v>92</v>
      </c>
    </row>
    <row r="56" spans="1:10" s="3" customFormat="1" ht="43.5" customHeight="1">
      <c r="A56" s="29" t="s">
        <v>23</v>
      </c>
      <c r="B56" s="21" t="s">
        <v>24</v>
      </c>
      <c r="C56" s="26" t="s">
        <v>93</v>
      </c>
      <c r="D56" s="30">
        <v>12500</v>
      </c>
      <c r="E56" s="42">
        <v>1.1</v>
      </c>
      <c r="F56" s="30">
        <v>12357.516</v>
      </c>
      <c r="G56" s="30">
        <v>5000</v>
      </c>
      <c r="H56" s="39">
        <v>7.695</v>
      </c>
      <c r="I56" s="39">
        <v>7.694</v>
      </c>
      <c r="J56" s="18" t="s">
        <v>72</v>
      </c>
    </row>
    <row r="57" spans="1:10" s="3" customFormat="1" ht="46.5" customHeight="1">
      <c r="A57" s="29" t="s">
        <v>23</v>
      </c>
      <c r="B57" s="21" t="s">
        <v>24</v>
      </c>
      <c r="C57" s="21" t="s">
        <v>94</v>
      </c>
      <c r="D57" s="30">
        <v>6000</v>
      </c>
      <c r="E57" s="42">
        <v>5.2</v>
      </c>
      <c r="F57" s="30">
        <v>5687.978</v>
      </c>
      <c r="G57" s="30">
        <v>2000</v>
      </c>
      <c r="H57" s="39">
        <v>50</v>
      </c>
      <c r="I57" s="39">
        <v>50</v>
      </c>
      <c r="J57" s="18" t="s">
        <v>72</v>
      </c>
    </row>
    <row r="58" spans="1:11" s="3" customFormat="1" ht="83.25" customHeight="1">
      <c r="A58" s="29" t="s">
        <v>23</v>
      </c>
      <c r="B58" s="21" t="s">
        <v>24</v>
      </c>
      <c r="C58" s="21" t="s">
        <v>95</v>
      </c>
      <c r="D58" s="30">
        <v>180</v>
      </c>
      <c r="E58" s="42"/>
      <c r="F58" s="30"/>
      <c r="G58" s="30">
        <v>180</v>
      </c>
      <c r="H58" s="39">
        <v>180</v>
      </c>
      <c r="I58" s="32">
        <v>158.744</v>
      </c>
      <c r="J58" s="18" t="s">
        <v>72</v>
      </c>
      <c r="K58" s="50"/>
    </row>
    <row r="59" spans="1:10" s="3" customFormat="1" ht="123" customHeight="1">
      <c r="A59" s="29" t="s">
        <v>23</v>
      </c>
      <c r="B59" s="21" t="s">
        <v>24</v>
      </c>
      <c r="C59" s="21" t="s">
        <v>96</v>
      </c>
      <c r="D59" s="30">
        <v>11119.003</v>
      </c>
      <c r="E59" s="51">
        <v>85.5</v>
      </c>
      <c r="F59" s="30">
        <v>1611.853</v>
      </c>
      <c r="G59" s="30">
        <v>2000</v>
      </c>
      <c r="H59" s="30">
        <v>533.571</v>
      </c>
      <c r="I59" s="39">
        <v>533.57</v>
      </c>
      <c r="J59" s="49" t="s">
        <v>97</v>
      </c>
    </row>
    <row r="60" spans="1:10" s="25" customFormat="1" ht="123" customHeight="1">
      <c r="A60" s="29" t="s">
        <v>23</v>
      </c>
      <c r="B60" s="21" t="s">
        <v>24</v>
      </c>
      <c r="C60" s="26" t="s">
        <v>98</v>
      </c>
      <c r="D60" s="39">
        <v>1500</v>
      </c>
      <c r="E60" s="42"/>
      <c r="F60" s="39"/>
      <c r="G60" s="39">
        <v>1500</v>
      </c>
      <c r="H60" s="39">
        <v>1500</v>
      </c>
      <c r="I60" s="32">
        <v>1499.155</v>
      </c>
      <c r="J60" s="49" t="s">
        <v>99</v>
      </c>
    </row>
    <row r="61" spans="1:10" ht="45">
      <c r="A61" s="29" t="s">
        <v>23</v>
      </c>
      <c r="B61" s="21" t="s">
        <v>24</v>
      </c>
      <c r="C61" s="21" t="s">
        <v>100</v>
      </c>
      <c r="D61" s="39">
        <v>298.047</v>
      </c>
      <c r="E61" s="31">
        <v>42.9</v>
      </c>
      <c r="F61" s="39">
        <v>170.047</v>
      </c>
      <c r="G61" s="39">
        <v>120</v>
      </c>
      <c r="H61" s="39">
        <v>120</v>
      </c>
      <c r="I61" s="39">
        <v>120</v>
      </c>
      <c r="J61" s="18" t="s">
        <v>72</v>
      </c>
    </row>
    <row r="62" spans="1:10" ht="80.25" customHeight="1">
      <c r="A62" s="29" t="s">
        <v>23</v>
      </c>
      <c r="B62" s="21" t="s">
        <v>24</v>
      </c>
      <c r="C62" s="21" t="s">
        <v>101</v>
      </c>
      <c r="D62" s="39">
        <v>6500</v>
      </c>
      <c r="E62" s="31">
        <v>15.4</v>
      </c>
      <c r="F62" s="39">
        <v>5500</v>
      </c>
      <c r="G62" s="39">
        <v>6500</v>
      </c>
      <c r="H62" s="39">
        <v>1000</v>
      </c>
      <c r="I62" s="32">
        <v>999.999</v>
      </c>
      <c r="J62" s="18" t="s">
        <v>102</v>
      </c>
    </row>
    <row r="63" spans="1:10" ht="63.75" customHeight="1">
      <c r="A63" s="29" t="s">
        <v>23</v>
      </c>
      <c r="B63" s="21" t="s">
        <v>24</v>
      </c>
      <c r="C63" s="21" t="s">
        <v>103</v>
      </c>
      <c r="D63" s="39">
        <v>2001.637</v>
      </c>
      <c r="E63" s="31">
        <v>66.8</v>
      </c>
      <c r="F63" s="39">
        <v>664.181</v>
      </c>
      <c r="G63" s="39">
        <v>400</v>
      </c>
      <c r="H63" s="39">
        <v>400</v>
      </c>
      <c r="I63" s="32">
        <v>399.719</v>
      </c>
      <c r="J63" s="18" t="s">
        <v>104</v>
      </c>
    </row>
    <row r="64" spans="1:10" ht="45">
      <c r="A64" s="29" t="s">
        <v>23</v>
      </c>
      <c r="B64" s="21" t="s">
        <v>24</v>
      </c>
      <c r="C64" s="21" t="s">
        <v>105</v>
      </c>
      <c r="D64" s="39"/>
      <c r="E64" s="31"/>
      <c r="F64" s="39"/>
      <c r="G64" s="39"/>
      <c r="H64" s="39"/>
      <c r="I64" s="52"/>
      <c r="J64" s="92" t="s">
        <v>106</v>
      </c>
    </row>
    <row r="65" spans="1:10" ht="15">
      <c r="A65" s="29"/>
      <c r="B65" s="21"/>
      <c r="C65" s="21" t="s">
        <v>107</v>
      </c>
      <c r="D65" s="39">
        <v>334.546</v>
      </c>
      <c r="E65" s="31"/>
      <c r="F65" s="39"/>
      <c r="G65" s="39">
        <v>334.546</v>
      </c>
      <c r="H65" s="39">
        <v>334.546</v>
      </c>
      <c r="I65" s="32">
        <v>252.588</v>
      </c>
      <c r="J65" s="61"/>
    </row>
    <row r="66" spans="1:10" ht="15">
      <c r="A66" s="29"/>
      <c r="B66" s="21"/>
      <c r="C66" s="21" t="s">
        <v>108</v>
      </c>
      <c r="D66" s="39">
        <v>869.448</v>
      </c>
      <c r="E66" s="31"/>
      <c r="F66" s="39"/>
      <c r="G66" s="39">
        <v>869.448</v>
      </c>
      <c r="H66" s="39">
        <v>869.448</v>
      </c>
      <c r="I66" s="32">
        <v>809.849</v>
      </c>
      <c r="J66" s="61"/>
    </row>
    <row r="67" spans="1:10" ht="15">
      <c r="A67" s="29"/>
      <c r="B67" s="21"/>
      <c r="C67" s="21" t="s">
        <v>109</v>
      </c>
      <c r="D67" s="39">
        <v>214.494</v>
      </c>
      <c r="E67" s="31"/>
      <c r="F67" s="39"/>
      <c r="G67" s="39">
        <v>214.494</v>
      </c>
      <c r="H67" s="39">
        <v>214.494</v>
      </c>
      <c r="I67" s="32">
        <v>96.637</v>
      </c>
      <c r="J67" s="61"/>
    </row>
    <row r="68" spans="1:10" ht="15">
      <c r="A68" s="29"/>
      <c r="B68" s="21"/>
      <c r="C68" s="21" t="s">
        <v>110</v>
      </c>
      <c r="D68" s="39">
        <v>212.558</v>
      </c>
      <c r="E68" s="31"/>
      <c r="F68" s="39"/>
      <c r="G68" s="39">
        <v>212.558</v>
      </c>
      <c r="H68" s="39">
        <v>212.558</v>
      </c>
      <c r="I68" s="32">
        <v>157.678</v>
      </c>
      <c r="J68" s="61"/>
    </row>
    <row r="69" spans="1:10" ht="15">
      <c r="A69" s="29"/>
      <c r="B69" s="21"/>
      <c r="C69" s="21" t="s">
        <v>111</v>
      </c>
      <c r="D69" s="39">
        <v>392.015</v>
      </c>
      <c r="E69" s="31"/>
      <c r="F69" s="39"/>
      <c r="G69" s="39">
        <v>392.015</v>
      </c>
      <c r="H69" s="39">
        <v>392.015</v>
      </c>
      <c r="I69" s="32">
        <v>224.616</v>
      </c>
      <c r="J69" s="61"/>
    </row>
    <row r="70" spans="1:10" ht="15">
      <c r="A70" s="29"/>
      <c r="B70" s="21"/>
      <c r="C70" s="21" t="s">
        <v>112</v>
      </c>
      <c r="D70" s="39">
        <v>408.776</v>
      </c>
      <c r="E70" s="31"/>
      <c r="F70" s="39"/>
      <c r="G70" s="39">
        <v>408.776</v>
      </c>
      <c r="H70" s="39">
        <v>408.776</v>
      </c>
      <c r="I70" s="39">
        <v>252.59</v>
      </c>
      <c r="J70" s="93"/>
    </row>
    <row r="71" spans="1:10" ht="46.5" customHeight="1">
      <c r="A71" s="29" t="s">
        <v>23</v>
      </c>
      <c r="B71" s="21" t="s">
        <v>24</v>
      </c>
      <c r="C71" s="21" t="s">
        <v>113</v>
      </c>
      <c r="D71" s="39">
        <v>100</v>
      </c>
      <c r="E71" s="31"/>
      <c r="F71" s="39"/>
      <c r="G71" s="39">
        <v>100</v>
      </c>
      <c r="H71" s="39">
        <v>100</v>
      </c>
      <c r="I71" s="39">
        <v>8.748</v>
      </c>
      <c r="J71" s="53" t="s">
        <v>72</v>
      </c>
    </row>
    <row r="72" spans="1:10" ht="28.5">
      <c r="A72" s="47" t="s">
        <v>114</v>
      </c>
      <c r="B72" s="20" t="s">
        <v>115</v>
      </c>
      <c r="C72" s="20"/>
      <c r="D72" s="22">
        <f>SUM(D73:D81)</f>
        <v>9382.943</v>
      </c>
      <c r="E72" s="22"/>
      <c r="F72" s="22">
        <f>F73+F76+F78</f>
        <v>4702.6</v>
      </c>
      <c r="G72" s="22">
        <f>SUM(G73:G81)</f>
        <v>5609.4</v>
      </c>
      <c r="H72" s="22">
        <f>H73+H74+H75+H76+H77+H78+H79+H80+H81</f>
        <v>4680.343000000001</v>
      </c>
      <c r="I72" s="22">
        <v>4679.954</v>
      </c>
      <c r="J72" s="54"/>
    </row>
    <row r="73" spans="1:10" ht="129.75" customHeight="1">
      <c r="A73" s="29" t="s">
        <v>42</v>
      </c>
      <c r="B73" s="21" t="s">
        <v>43</v>
      </c>
      <c r="C73" s="21" t="s">
        <v>116</v>
      </c>
      <c r="D73" s="39">
        <v>2200</v>
      </c>
      <c r="E73" s="31">
        <v>54.8</v>
      </c>
      <c r="F73" s="39">
        <v>993.6</v>
      </c>
      <c r="G73" s="39">
        <v>1058.4</v>
      </c>
      <c r="H73" s="39">
        <v>500.8</v>
      </c>
      <c r="I73" s="39">
        <v>500.8</v>
      </c>
      <c r="J73" s="37" t="s">
        <v>117</v>
      </c>
    </row>
    <row r="74" spans="1:10" ht="125.25" customHeight="1">
      <c r="A74" s="29" t="s">
        <v>42</v>
      </c>
      <c r="B74" s="21" t="s">
        <v>43</v>
      </c>
      <c r="C74" s="21" t="s">
        <v>118</v>
      </c>
      <c r="D74" s="39"/>
      <c r="E74" s="31"/>
      <c r="F74" s="39"/>
      <c r="G74" s="39"/>
      <c r="H74" s="39">
        <v>705.6</v>
      </c>
      <c r="I74" s="39">
        <v>705.6</v>
      </c>
      <c r="J74" s="110"/>
    </row>
    <row r="75" spans="1:10" ht="60">
      <c r="A75" s="29" t="s">
        <v>23</v>
      </c>
      <c r="B75" s="21" t="s">
        <v>24</v>
      </c>
      <c r="C75" s="21" t="s">
        <v>119</v>
      </c>
      <c r="D75" s="39">
        <v>120.017</v>
      </c>
      <c r="E75" s="31"/>
      <c r="F75" s="39"/>
      <c r="G75" s="39"/>
      <c r="H75" s="39">
        <v>120.017</v>
      </c>
      <c r="I75" s="39">
        <v>120.015</v>
      </c>
      <c r="J75" s="55" t="s">
        <v>120</v>
      </c>
    </row>
    <row r="76" spans="1:10" ht="45">
      <c r="A76" s="33" t="s">
        <v>23</v>
      </c>
      <c r="B76" s="34" t="s">
        <v>24</v>
      </c>
      <c r="C76" s="34" t="s">
        <v>121</v>
      </c>
      <c r="D76" s="56">
        <v>4201</v>
      </c>
      <c r="E76" s="57">
        <v>15.3</v>
      </c>
      <c r="F76" s="56">
        <v>3559</v>
      </c>
      <c r="G76" s="56">
        <v>4201</v>
      </c>
      <c r="H76" s="58">
        <v>642</v>
      </c>
      <c r="I76" s="32">
        <v>641.737</v>
      </c>
      <c r="J76" s="59" t="s">
        <v>122</v>
      </c>
    </row>
    <row r="77" spans="1:10" ht="75.75" customHeight="1">
      <c r="A77" s="29"/>
      <c r="B77" s="21" t="s">
        <v>24</v>
      </c>
      <c r="C77" s="21" t="s">
        <v>123</v>
      </c>
      <c r="D77" s="39">
        <v>155</v>
      </c>
      <c r="E77" s="31"/>
      <c r="F77" s="39"/>
      <c r="G77" s="39"/>
      <c r="H77" s="39">
        <v>155</v>
      </c>
      <c r="I77" s="39">
        <v>155</v>
      </c>
      <c r="J77" s="60" t="s">
        <v>124</v>
      </c>
    </row>
    <row r="78" spans="1:10" ht="150" customHeight="1">
      <c r="A78" s="29" t="s">
        <v>23</v>
      </c>
      <c r="B78" s="21" t="s">
        <v>24</v>
      </c>
      <c r="C78" s="21" t="s">
        <v>125</v>
      </c>
      <c r="D78" s="39">
        <v>350</v>
      </c>
      <c r="E78" s="31">
        <v>57.1</v>
      </c>
      <c r="F78" s="39">
        <v>150</v>
      </c>
      <c r="G78" s="39">
        <v>350</v>
      </c>
      <c r="H78" s="39">
        <v>200</v>
      </c>
      <c r="I78" s="39">
        <v>199.994</v>
      </c>
      <c r="J78" s="60" t="s">
        <v>126</v>
      </c>
    </row>
    <row r="79" spans="1:10" ht="113.25" customHeight="1">
      <c r="A79" s="29" t="s">
        <v>42</v>
      </c>
      <c r="B79" s="21" t="s">
        <v>43</v>
      </c>
      <c r="C79" s="21" t="s">
        <v>127</v>
      </c>
      <c r="D79" s="39">
        <v>2250</v>
      </c>
      <c r="E79" s="31"/>
      <c r="F79" s="39"/>
      <c r="G79" s="39"/>
      <c r="H79" s="39">
        <v>1100</v>
      </c>
      <c r="I79" s="39">
        <v>1099.88</v>
      </c>
      <c r="J79" s="111" t="s">
        <v>128</v>
      </c>
    </row>
    <row r="80" spans="1:10" ht="114.75" customHeight="1">
      <c r="A80" s="29" t="s">
        <v>42</v>
      </c>
      <c r="B80" s="21" t="s">
        <v>43</v>
      </c>
      <c r="C80" s="21" t="s">
        <v>129</v>
      </c>
      <c r="D80" s="39"/>
      <c r="E80" s="31"/>
      <c r="F80" s="39"/>
      <c r="G80" s="39"/>
      <c r="H80" s="39">
        <v>1150</v>
      </c>
      <c r="I80" s="39">
        <v>1150</v>
      </c>
      <c r="J80" s="112"/>
    </row>
    <row r="81" spans="1:10" ht="120" customHeight="1">
      <c r="A81" s="29" t="s">
        <v>42</v>
      </c>
      <c r="B81" s="21" t="s">
        <v>43</v>
      </c>
      <c r="C81" s="21" t="s">
        <v>130</v>
      </c>
      <c r="D81" s="39">
        <v>106.926</v>
      </c>
      <c r="E81" s="31"/>
      <c r="F81" s="39"/>
      <c r="G81" s="39"/>
      <c r="H81" s="39">
        <v>106.926</v>
      </c>
      <c r="I81" s="39">
        <v>106.926</v>
      </c>
      <c r="J81" s="62" t="s">
        <v>72</v>
      </c>
    </row>
    <row r="82" spans="1:10" ht="28.5">
      <c r="A82" s="47" t="s">
        <v>131</v>
      </c>
      <c r="B82" s="63" t="s">
        <v>132</v>
      </c>
      <c r="C82" s="20"/>
      <c r="D82" s="22">
        <f>SUM(D83:D113)</f>
        <v>40619.66000000001</v>
      </c>
      <c r="E82" s="22"/>
      <c r="F82" s="22">
        <f>SUM(F83:F113)</f>
        <v>23786.547</v>
      </c>
      <c r="G82" s="22">
        <f>SUM(G83:G113)</f>
        <v>35707.133</v>
      </c>
      <c r="H82" s="22">
        <f>SUM(H83:H113)</f>
        <v>14912.357</v>
      </c>
      <c r="I82" s="22">
        <v>14780.209</v>
      </c>
      <c r="J82" s="54"/>
    </row>
    <row r="83" spans="1:10" ht="39" customHeight="1">
      <c r="A83" s="33" t="s">
        <v>23</v>
      </c>
      <c r="B83" s="34" t="s">
        <v>24</v>
      </c>
      <c r="C83" s="38" t="s">
        <v>133</v>
      </c>
      <c r="D83" s="64">
        <v>2404.422</v>
      </c>
      <c r="E83" s="51">
        <v>16</v>
      </c>
      <c r="F83" s="64">
        <v>2020.655</v>
      </c>
      <c r="G83" s="65">
        <v>1120</v>
      </c>
      <c r="H83" s="64">
        <v>252.144</v>
      </c>
      <c r="I83" s="39">
        <v>120</v>
      </c>
      <c r="J83" s="66" t="s">
        <v>72</v>
      </c>
    </row>
    <row r="84" spans="1:10" ht="65.25" customHeight="1">
      <c r="A84" s="29" t="s">
        <v>23</v>
      </c>
      <c r="B84" s="21" t="s">
        <v>24</v>
      </c>
      <c r="C84" s="21" t="s">
        <v>134</v>
      </c>
      <c r="D84" s="39">
        <v>10000</v>
      </c>
      <c r="E84" s="31">
        <v>19.9</v>
      </c>
      <c r="F84" s="39">
        <v>8005.235</v>
      </c>
      <c r="G84" s="39">
        <v>20000</v>
      </c>
      <c r="H84" s="39">
        <v>1994.765</v>
      </c>
      <c r="I84" s="39">
        <v>1994.764</v>
      </c>
      <c r="J84" s="18" t="s">
        <v>135</v>
      </c>
    </row>
    <row r="85" spans="1:10" ht="75">
      <c r="A85" s="29" t="s">
        <v>23</v>
      </c>
      <c r="B85" s="21" t="s">
        <v>24</v>
      </c>
      <c r="C85" s="21" t="s">
        <v>136</v>
      </c>
      <c r="D85" s="39">
        <v>570</v>
      </c>
      <c r="E85" s="31">
        <v>47.4</v>
      </c>
      <c r="F85" s="39">
        <v>300</v>
      </c>
      <c r="G85" s="39">
        <v>270</v>
      </c>
      <c r="H85" s="39">
        <v>270</v>
      </c>
      <c r="I85" s="39">
        <v>270</v>
      </c>
      <c r="J85" s="18" t="s">
        <v>137</v>
      </c>
    </row>
    <row r="86" spans="1:10" ht="45">
      <c r="A86" s="29" t="s">
        <v>23</v>
      </c>
      <c r="B86" s="21" t="s">
        <v>24</v>
      </c>
      <c r="C86" s="21" t="s">
        <v>138</v>
      </c>
      <c r="D86" s="39">
        <v>511.7</v>
      </c>
      <c r="E86" s="31">
        <v>60.6</v>
      </c>
      <c r="F86" s="39">
        <v>201.7</v>
      </c>
      <c r="G86" s="39">
        <v>310</v>
      </c>
      <c r="H86" s="39">
        <v>310</v>
      </c>
      <c r="I86" s="39">
        <v>309.999</v>
      </c>
      <c r="J86" s="18" t="s">
        <v>139</v>
      </c>
    </row>
    <row r="87" spans="1:10" ht="85.5" customHeight="1">
      <c r="A87" s="29" t="s">
        <v>23</v>
      </c>
      <c r="B87" s="21" t="s">
        <v>24</v>
      </c>
      <c r="C87" s="21" t="s">
        <v>140</v>
      </c>
      <c r="D87" s="39">
        <v>530.6</v>
      </c>
      <c r="E87" s="31">
        <v>47.1</v>
      </c>
      <c r="F87" s="39">
        <v>280.6</v>
      </c>
      <c r="G87" s="39">
        <v>44</v>
      </c>
      <c r="H87" s="39">
        <v>250</v>
      </c>
      <c r="I87" s="39">
        <v>250</v>
      </c>
      <c r="J87" s="18" t="s">
        <v>141</v>
      </c>
    </row>
    <row r="88" spans="1:10" ht="30">
      <c r="A88" s="29" t="s">
        <v>23</v>
      </c>
      <c r="B88" s="21" t="s">
        <v>24</v>
      </c>
      <c r="C88" s="21" t="s">
        <v>142</v>
      </c>
      <c r="D88" s="39">
        <v>560</v>
      </c>
      <c r="E88" s="31">
        <v>14.2</v>
      </c>
      <c r="F88" s="39">
        <v>480.552</v>
      </c>
      <c r="G88" s="39">
        <v>380</v>
      </c>
      <c r="H88" s="39">
        <v>79.448</v>
      </c>
      <c r="I88" s="39">
        <v>79.447</v>
      </c>
      <c r="J88" s="18" t="s">
        <v>72</v>
      </c>
    </row>
    <row r="89" spans="1:10" ht="63" customHeight="1">
      <c r="A89" s="29" t="s">
        <v>23</v>
      </c>
      <c r="B89" s="21" t="s">
        <v>24</v>
      </c>
      <c r="C89" s="21" t="s">
        <v>143</v>
      </c>
      <c r="D89" s="39">
        <v>1505</v>
      </c>
      <c r="E89" s="31"/>
      <c r="F89" s="39"/>
      <c r="G89" s="39">
        <v>410</v>
      </c>
      <c r="H89" s="39">
        <v>410</v>
      </c>
      <c r="I89" s="39">
        <v>410</v>
      </c>
      <c r="J89" s="18" t="s">
        <v>144</v>
      </c>
    </row>
    <row r="90" spans="1:10" ht="32.25" customHeight="1">
      <c r="A90" s="101" t="s">
        <v>23</v>
      </c>
      <c r="B90" s="107" t="s">
        <v>24</v>
      </c>
      <c r="C90" s="107" t="s">
        <v>145</v>
      </c>
      <c r="D90" s="108">
        <v>195</v>
      </c>
      <c r="E90" s="74"/>
      <c r="F90" s="75"/>
      <c r="G90" s="108">
        <v>195</v>
      </c>
      <c r="H90" s="108">
        <v>195</v>
      </c>
      <c r="I90" s="108">
        <v>195</v>
      </c>
      <c r="J90" s="92" t="s">
        <v>146</v>
      </c>
    </row>
    <row r="91" spans="1:10" ht="18" customHeight="1">
      <c r="A91" s="77"/>
      <c r="B91" s="78"/>
      <c r="C91" s="106"/>
      <c r="D91" s="109"/>
      <c r="E91" s="109"/>
      <c r="F91" s="109"/>
      <c r="G91" s="109"/>
      <c r="H91" s="76"/>
      <c r="I91" s="109"/>
      <c r="J91" s="93"/>
    </row>
    <row r="92" spans="1:10" ht="82.5" customHeight="1">
      <c r="A92" s="29" t="s">
        <v>23</v>
      </c>
      <c r="B92" s="21" t="s">
        <v>24</v>
      </c>
      <c r="C92" s="21" t="s">
        <v>147</v>
      </c>
      <c r="D92" s="39">
        <v>242.12</v>
      </c>
      <c r="E92" s="31"/>
      <c r="F92" s="39"/>
      <c r="G92" s="39">
        <v>242.12</v>
      </c>
      <c r="H92" s="39">
        <v>242.12</v>
      </c>
      <c r="I92" s="39">
        <v>242.12</v>
      </c>
      <c r="J92" s="18" t="s">
        <v>148</v>
      </c>
    </row>
    <row r="93" spans="1:10" ht="75">
      <c r="A93" s="29" t="s">
        <v>23</v>
      </c>
      <c r="B93" s="21" t="s">
        <v>24</v>
      </c>
      <c r="C93" s="21" t="s">
        <v>149</v>
      </c>
      <c r="D93" s="39">
        <v>281.68</v>
      </c>
      <c r="E93" s="31"/>
      <c r="F93" s="39"/>
      <c r="G93" s="39">
        <v>281.68</v>
      </c>
      <c r="H93" s="39">
        <v>281.68</v>
      </c>
      <c r="I93" s="39">
        <v>281.68</v>
      </c>
      <c r="J93" s="18" t="s">
        <v>150</v>
      </c>
    </row>
    <row r="94" spans="1:10" ht="90">
      <c r="A94" s="29" t="s">
        <v>23</v>
      </c>
      <c r="B94" s="21" t="s">
        <v>24</v>
      </c>
      <c r="C94" s="21" t="s">
        <v>151</v>
      </c>
      <c r="D94" s="39">
        <v>199.305</v>
      </c>
      <c r="E94" s="31"/>
      <c r="F94" s="39"/>
      <c r="G94" s="39">
        <v>199.305</v>
      </c>
      <c r="H94" s="39">
        <v>199.305</v>
      </c>
      <c r="I94" s="39">
        <v>199.305</v>
      </c>
      <c r="J94" s="18" t="s">
        <v>152</v>
      </c>
    </row>
    <row r="95" spans="1:10" ht="42" customHeight="1">
      <c r="A95" s="101" t="s">
        <v>23</v>
      </c>
      <c r="B95" s="107" t="s">
        <v>24</v>
      </c>
      <c r="C95" s="21" t="s">
        <v>153</v>
      </c>
      <c r="D95" s="39"/>
      <c r="E95" s="31"/>
      <c r="F95" s="39"/>
      <c r="G95" s="39"/>
      <c r="H95" s="39"/>
      <c r="I95" s="52"/>
      <c r="J95" s="18" t="s">
        <v>154</v>
      </c>
    </row>
    <row r="96" spans="1:10" ht="36.75" customHeight="1">
      <c r="A96" s="102"/>
      <c r="B96" s="105"/>
      <c r="C96" s="21" t="s">
        <v>155</v>
      </c>
      <c r="D96" s="39">
        <v>297.2</v>
      </c>
      <c r="E96" s="31">
        <v>23.6</v>
      </c>
      <c r="F96" s="39">
        <v>227.2</v>
      </c>
      <c r="G96" s="39">
        <v>70</v>
      </c>
      <c r="H96" s="39">
        <v>70</v>
      </c>
      <c r="I96" s="39">
        <v>70</v>
      </c>
      <c r="J96" s="18" t="s">
        <v>156</v>
      </c>
    </row>
    <row r="97" spans="1:10" ht="29.25" customHeight="1">
      <c r="A97" s="103"/>
      <c r="B97" s="106"/>
      <c r="C97" s="21" t="s">
        <v>157</v>
      </c>
      <c r="D97" s="39">
        <v>110</v>
      </c>
      <c r="E97" s="31">
        <v>5.2</v>
      </c>
      <c r="F97" s="39">
        <v>104.305</v>
      </c>
      <c r="G97" s="39">
        <v>5.695</v>
      </c>
      <c r="H97" s="39">
        <v>5.695</v>
      </c>
      <c r="I97" s="39">
        <v>5.695</v>
      </c>
      <c r="J97" s="35" t="s">
        <v>158</v>
      </c>
    </row>
    <row r="98" spans="1:10" ht="53.25" customHeight="1">
      <c r="A98" s="101" t="s">
        <v>23</v>
      </c>
      <c r="B98" s="104" t="s">
        <v>24</v>
      </c>
      <c r="C98" s="21" t="s">
        <v>159</v>
      </c>
      <c r="D98" s="39"/>
      <c r="E98" s="31"/>
      <c r="F98" s="39"/>
      <c r="G98" s="39"/>
      <c r="H98" s="39"/>
      <c r="I98" s="52"/>
      <c r="J98" s="18" t="s">
        <v>160</v>
      </c>
    </row>
    <row r="99" spans="1:10" ht="82.5" customHeight="1">
      <c r="A99" s="102"/>
      <c r="B99" s="105"/>
      <c r="C99" s="41" t="s">
        <v>161</v>
      </c>
      <c r="D99" s="64">
        <v>663.2</v>
      </c>
      <c r="E99" s="51">
        <v>69.4</v>
      </c>
      <c r="F99" s="64">
        <v>202.8</v>
      </c>
      <c r="G99" s="64">
        <v>460.4</v>
      </c>
      <c r="H99" s="64">
        <v>460.4</v>
      </c>
      <c r="I99" s="64">
        <v>460.399</v>
      </c>
      <c r="J99" s="67" t="s">
        <v>162</v>
      </c>
    </row>
    <row r="100" spans="1:10" ht="67.5" customHeight="1">
      <c r="A100" s="102"/>
      <c r="B100" s="105"/>
      <c r="C100" s="21" t="s">
        <v>163</v>
      </c>
      <c r="D100" s="39">
        <v>677.3</v>
      </c>
      <c r="E100" s="31">
        <v>60.5</v>
      </c>
      <c r="F100" s="39">
        <v>267.2</v>
      </c>
      <c r="G100" s="39">
        <v>410.1</v>
      </c>
      <c r="H100" s="39">
        <v>410.1</v>
      </c>
      <c r="I100" s="39">
        <v>410.1</v>
      </c>
      <c r="J100" s="18" t="s">
        <v>164</v>
      </c>
    </row>
    <row r="101" spans="1:10" ht="68.25" customHeight="1">
      <c r="A101" s="102"/>
      <c r="B101" s="105"/>
      <c r="C101" s="21" t="s">
        <v>165</v>
      </c>
      <c r="D101" s="39">
        <v>665.9</v>
      </c>
      <c r="E101" s="31">
        <v>57.4</v>
      </c>
      <c r="F101" s="39">
        <v>283.4</v>
      </c>
      <c r="G101" s="39">
        <v>382.5</v>
      </c>
      <c r="H101" s="39">
        <v>382.5</v>
      </c>
      <c r="I101" s="39">
        <v>382.5</v>
      </c>
      <c r="J101" s="18" t="s">
        <v>166</v>
      </c>
    </row>
    <row r="102" spans="1:10" ht="75">
      <c r="A102" s="103"/>
      <c r="B102" s="106"/>
      <c r="C102" s="21" t="s">
        <v>167</v>
      </c>
      <c r="D102" s="39">
        <v>634.7</v>
      </c>
      <c r="E102" s="31">
        <v>77.5</v>
      </c>
      <c r="F102" s="39">
        <v>142.9</v>
      </c>
      <c r="G102" s="39">
        <v>491.8</v>
      </c>
      <c r="H102" s="39">
        <v>491.8</v>
      </c>
      <c r="I102" s="39">
        <v>491.8</v>
      </c>
      <c r="J102" s="18" t="s">
        <v>168</v>
      </c>
    </row>
    <row r="103" spans="1:10" ht="126.75" customHeight="1">
      <c r="A103" s="29" t="s">
        <v>23</v>
      </c>
      <c r="B103" s="21" t="s">
        <v>24</v>
      </c>
      <c r="C103" s="21" t="s">
        <v>169</v>
      </c>
      <c r="D103" s="39">
        <v>440</v>
      </c>
      <c r="E103" s="31"/>
      <c r="F103" s="39"/>
      <c r="G103" s="39">
        <v>440</v>
      </c>
      <c r="H103" s="39">
        <v>440</v>
      </c>
      <c r="I103" s="39">
        <v>440</v>
      </c>
      <c r="J103" s="18" t="s">
        <v>170</v>
      </c>
    </row>
    <row r="104" spans="1:10" ht="29.25" customHeight="1">
      <c r="A104" s="101" t="s">
        <v>23</v>
      </c>
      <c r="B104" s="107" t="s">
        <v>24</v>
      </c>
      <c r="C104" s="21" t="s">
        <v>171</v>
      </c>
      <c r="D104" s="39"/>
      <c r="E104" s="31"/>
      <c r="F104" s="39"/>
      <c r="G104" s="39"/>
      <c r="H104" s="39"/>
      <c r="I104" s="52"/>
      <c r="J104" s="18"/>
    </row>
    <row r="105" spans="1:10" ht="120.75" customHeight="1">
      <c r="A105" s="102"/>
      <c r="B105" s="105"/>
      <c r="C105" s="21" t="s">
        <v>172</v>
      </c>
      <c r="D105" s="39">
        <v>576</v>
      </c>
      <c r="E105" s="31"/>
      <c r="F105" s="39"/>
      <c r="G105" s="39">
        <v>576</v>
      </c>
      <c r="H105" s="39">
        <v>576</v>
      </c>
      <c r="I105" s="39">
        <v>575.999</v>
      </c>
      <c r="J105" s="18" t="s">
        <v>173</v>
      </c>
    </row>
    <row r="106" spans="1:10" ht="155.25" customHeight="1">
      <c r="A106" s="102"/>
      <c r="B106" s="105"/>
      <c r="C106" s="21" t="s">
        <v>174</v>
      </c>
      <c r="D106" s="39">
        <v>900.5</v>
      </c>
      <c r="E106" s="31"/>
      <c r="F106" s="39"/>
      <c r="G106" s="39">
        <v>900.5</v>
      </c>
      <c r="H106" s="39">
        <v>900.5</v>
      </c>
      <c r="I106" s="39">
        <v>900.5</v>
      </c>
      <c r="J106" s="18" t="s">
        <v>175</v>
      </c>
    </row>
    <row r="107" spans="1:10" ht="107.25" customHeight="1">
      <c r="A107" s="103"/>
      <c r="B107" s="106"/>
      <c r="C107" s="21" t="s">
        <v>176</v>
      </c>
      <c r="D107" s="39">
        <v>883</v>
      </c>
      <c r="E107" s="31"/>
      <c r="F107" s="39"/>
      <c r="G107" s="39">
        <v>883</v>
      </c>
      <c r="H107" s="39">
        <v>883</v>
      </c>
      <c r="I107" s="39">
        <v>883</v>
      </c>
      <c r="J107" s="18" t="s">
        <v>177</v>
      </c>
    </row>
    <row r="108" spans="1:10" ht="92.25" customHeight="1">
      <c r="A108" s="29" t="s">
        <v>23</v>
      </c>
      <c r="B108" s="21" t="s">
        <v>24</v>
      </c>
      <c r="C108" s="21" t="s">
        <v>178</v>
      </c>
      <c r="D108" s="39">
        <v>452</v>
      </c>
      <c r="E108" s="68"/>
      <c r="F108" s="39"/>
      <c r="G108" s="39">
        <v>216</v>
      </c>
      <c r="H108" s="39">
        <v>216</v>
      </c>
      <c r="I108" s="39">
        <v>216</v>
      </c>
      <c r="J108" s="18" t="s">
        <v>179</v>
      </c>
    </row>
    <row r="109" spans="1:10" ht="91.5" customHeight="1">
      <c r="A109" s="69" t="s">
        <v>23</v>
      </c>
      <c r="B109" s="70" t="s">
        <v>24</v>
      </c>
      <c r="C109" s="21" t="s">
        <v>180</v>
      </c>
      <c r="D109" s="39">
        <v>484</v>
      </c>
      <c r="E109" s="31"/>
      <c r="F109" s="39"/>
      <c r="G109" s="39">
        <v>273</v>
      </c>
      <c r="H109" s="39">
        <v>273</v>
      </c>
      <c r="I109" s="39">
        <v>272.999</v>
      </c>
      <c r="J109" s="18" t="s">
        <v>181</v>
      </c>
    </row>
    <row r="110" spans="1:10" ht="137.25" customHeight="1">
      <c r="A110" s="69" t="s">
        <v>23</v>
      </c>
      <c r="B110" s="70" t="s">
        <v>24</v>
      </c>
      <c r="C110" s="70" t="s">
        <v>182</v>
      </c>
      <c r="D110" s="39">
        <v>12270</v>
      </c>
      <c r="E110" s="31">
        <v>8.1</v>
      </c>
      <c r="F110" s="39">
        <v>11270</v>
      </c>
      <c r="G110" s="39">
        <v>2580</v>
      </c>
      <c r="H110" s="39">
        <v>1000</v>
      </c>
      <c r="I110" s="39">
        <v>1000</v>
      </c>
      <c r="J110" s="18" t="s">
        <v>183</v>
      </c>
    </row>
    <row r="111" spans="1:10" ht="171.75" customHeight="1">
      <c r="A111" s="95" t="s">
        <v>23</v>
      </c>
      <c r="B111" s="97" t="s">
        <v>24</v>
      </c>
      <c r="C111" s="71" t="s">
        <v>184</v>
      </c>
      <c r="D111" s="39">
        <v>2430</v>
      </c>
      <c r="E111" s="31"/>
      <c r="F111" s="39"/>
      <c r="G111" s="39">
        <v>2430</v>
      </c>
      <c r="H111" s="39">
        <v>2182.867</v>
      </c>
      <c r="I111" s="39">
        <v>2182.867</v>
      </c>
      <c r="J111" s="99" t="s">
        <v>185</v>
      </c>
    </row>
    <row r="112" spans="1:10" ht="46.5" customHeight="1">
      <c r="A112" s="96"/>
      <c r="B112" s="98"/>
      <c r="C112" s="72" t="s">
        <v>186</v>
      </c>
      <c r="D112" s="39">
        <v>1840.033</v>
      </c>
      <c r="E112" s="31"/>
      <c r="F112" s="39"/>
      <c r="G112" s="39">
        <v>1840.033</v>
      </c>
      <c r="H112" s="39">
        <v>1840.033</v>
      </c>
      <c r="I112" s="32">
        <v>1840.033</v>
      </c>
      <c r="J112" s="100"/>
    </row>
    <row r="113" spans="1:10" ht="75.75" customHeight="1">
      <c r="A113" s="29" t="s">
        <v>23</v>
      </c>
      <c r="B113" s="21" t="s">
        <v>24</v>
      </c>
      <c r="C113" s="21" t="s">
        <v>187</v>
      </c>
      <c r="D113" s="39">
        <v>296</v>
      </c>
      <c r="E113" s="42"/>
      <c r="F113" s="39"/>
      <c r="G113" s="39">
        <v>296</v>
      </c>
      <c r="H113" s="64">
        <v>296</v>
      </c>
      <c r="I113" s="39">
        <v>296</v>
      </c>
      <c r="J113" s="18" t="s">
        <v>188</v>
      </c>
    </row>
    <row r="114" spans="1:10" ht="28.5">
      <c r="A114" s="73" t="s">
        <v>189</v>
      </c>
      <c r="B114" s="79" t="s">
        <v>190</v>
      </c>
      <c r="C114" s="79"/>
      <c r="D114" s="22">
        <f>SUM(D115:D125)</f>
        <v>10267.319</v>
      </c>
      <c r="E114" s="80"/>
      <c r="F114" s="22">
        <f>SUM(F115:F125)</f>
        <v>2771.233</v>
      </c>
      <c r="G114" s="22">
        <f>SUM(G115:G125)</f>
        <v>6529.504</v>
      </c>
      <c r="H114" s="22">
        <f>SUM(H115:H125)</f>
        <v>6464.41</v>
      </c>
      <c r="I114" s="22">
        <v>4773.263</v>
      </c>
      <c r="J114" s="54"/>
    </row>
    <row r="115" spans="1:10" ht="184.5" customHeight="1">
      <c r="A115" s="69" t="s">
        <v>23</v>
      </c>
      <c r="B115" s="70" t="s">
        <v>24</v>
      </c>
      <c r="C115" s="70" t="s">
        <v>191</v>
      </c>
      <c r="D115" s="39">
        <v>663.242</v>
      </c>
      <c r="E115" s="31"/>
      <c r="F115" s="39"/>
      <c r="G115" s="39">
        <v>663.242</v>
      </c>
      <c r="H115" s="39">
        <v>663.242</v>
      </c>
      <c r="I115" s="39">
        <v>663.242</v>
      </c>
      <c r="J115" s="43" t="s">
        <v>192</v>
      </c>
    </row>
    <row r="116" spans="1:10" ht="128.25" customHeight="1">
      <c r="A116" s="69" t="s">
        <v>23</v>
      </c>
      <c r="B116" s="70" t="s">
        <v>24</v>
      </c>
      <c r="C116" s="70" t="s">
        <v>193</v>
      </c>
      <c r="D116" s="39">
        <v>258.997</v>
      </c>
      <c r="E116" s="31"/>
      <c r="F116" s="39"/>
      <c r="G116" s="39">
        <v>258.997</v>
      </c>
      <c r="H116" s="39">
        <v>258.997</v>
      </c>
      <c r="I116" s="39">
        <v>258.997</v>
      </c>
      <c r="J116" s="43" t="s">
        <v>194</v>
      </c>
    </row>
    <row r="117" spans="1:10" ht="120">
      <c r="A117" s="69" t="s">
        <v>23</v>
      </c>
      <c r="B117" s="70" t="s">
        <v>24</v>
      </c>
      <c r="C117" s="70" t="s">
        <v>195</v>
      </c>
      <c r="D117" s="39">
        <v>1554.479</v>
      </c>
      <c r="E117" s="31">
        <v>24.2</v>
      </c>
      <c r="F117" s="39">
        <v>1178.479</v>
      </c>
      <c r="G117" s="39">
        <v>206</v>
      </c>
      <c r="H117" s="39">
        <v>206</v>
      </c>
      <c r="I117" s="39">
        <v>200.84</v>
      </c>
      <c r="J117" s="43" t="s">
        <v>196</v>
      </c>
    </row>
    <row r="118" spans="1:10" ht="165.75" customHeight="1">
      <c r="A118" s="29" t="s">
        <v>23</v>
      </c>
      <c r="B118" s="21" t="s">
        <v>24</v>
      </c>
      <c r="C118" s="70" t="s">
        <v>197</v>
      </c>
      <c r="D118" s="39">
        <v>1461.5</v>
      </c>
      <c r="E118" s="31"/>
      <c r="F118" s="39"/>
      <c r="G118" s="39">
        <v>633.1</v>
      </c>
      <c r="H118" s="39">
        <v>633.1</v>
      </c>
      <c r="I118" s="39">
        <v>627.136</v>
      </c>
      <c r="J118" s="43" t="s">
        <v>198</v>
      </c>
    </row>
    <row r="119" spans="1:10" ht="135.75" customHeight="1">
      <c r="A119" s="29" t="s">
        <v>23</v>
      </c>
      <c r="B119" s="21" t="s">
        <v>24</v>
      </c>
      <c r="C119" s="70" t="s">
        <v>199</v>
      </c>
      <c r="D119" s="39">
        <v>1109.203</v>
      </c>
      <c r="E119" s="31">
        <v>58.5</v>
      </c>
      <c r="F119" s="39">
        <v>459.903</v>
      </c>
      <c r="G119" s="39">
        <v>649.3</v>
      </c>
      <c r="H119" s="39">
        <v>649.3</v>
      </c>
      <c r="I119" s="39">
        <v>649.3</v>
      </c>
      <c r="J119" s="43" t="s">
        <v>200</v>
      </c>
    </row>
    <row r="120" spans="1:10" ht="90" customHeight="1">
      <c r="A120" s="29" t="s">
        <v>42</v>
      </c>
      <c r="B120" s="21" t="s">
        <v>43</v>
      </c>
      <c r="C120" s="70" t="s">
        <v>201</v>
      </c>
      <c r="D120" s="39">
        <v>1995</v>
      </c>
      <c r="E120" s="31"/>
      <c r="F120" s="39"/>
      <c r="G120" s="39">
        <v>1995</v>
      </c>
      <c r="H120" s="39">
        <v>665</v>
      </c>
      <c r="I120" s="39">
        <v>264.983</v>
      </c>
      <c r="J120" s="92" t="s">
        <v>202</v>
      </c>
    </row>
    <row r="121" spans="1:10" ht="93.75" customHeight="1">
      <c r="A121" s="29" t="s">
        <v>42</v>
      </c>
      <c r="B121" s="21" t="s">
        <v>43</v>
      </c>
      <c r="C121" s="70" t="s">
        <v>203</v>
      </c>
      <c r="D121" s="39"/>
      <c r="E121" s="31"/>
      <c r="F121" s="39"/>
      <c r="G121" s="39"/>
      <c r="H121" s="39">
        <v>1330</v>
      </c>
      <c r="I121" s="39">
        <v>1316.709</v>
      </c>
      <c r="J121" s="93"/>
    </row>
    <row r="122" spans="1:10" ht="72.75" customHeight="1">
      <c r="A122" s="29" t="s">
        <v>42</v>
      </c>
      <c r="B122" s="21" t="s">
        <v>43</v>
      </c>
      <c r="C122" s="70" t="s">
        <v>204</v>
      </c>
      <c r="D122" s="39">
        <v>185.176</v>
      </c>
      <c r="E122" s="31"/>
      <c r="F122" s="39"/>
      <c r="G122" s="39">
        <v>151.9</v>
      </c>
      <c r="H122" s="39">
        <v>79.7</v>
      </c>
      <c r="I122" s="39">
        <v>79.7</v>
      </c>
      <c r="J122" s="92" t="s">
        <v>205</v>
      </c>
    </row>
    <row r="123" spans="1:10" ht="77.25" customHeight="1">
      <c r="A123" s="29" t="s">
        <v>42</v>
      </c>
      <c r="B123" s="21" t="s">
        <v>43</v>
      </c>
      <c r="C123" s="70" t="s">
        <v>206</v>
      </c>
      <c r="D123" s="39"/>
      <c r="E123" s="31"/>
      <c r="F123" s="39"/>
      <c r="G123" s="39"/>
      <c r="H123" s="39">
        <v>72.2</v>
      </c>
      <c r="I123" s="39">
        <v>72.2</v>
      </c>
      <c r="J123" s="93"/>
    </row>
    <row r="124" spans="1:10" ht="88.5" customHeight="1">
      <c r="A124" s="29" t="s">
        <v>23</v>
      </c>
      <c r="B124" s="21" t="s">
        <v>24</v>
      </c>
      <c r="C124" s="70" t="s">
        <v>207</v>
      </c>
      <c r="D124" s="39">
        <v>528.877</v>
      </c>
      <c r="E124" s="31">
        <v>10.4</v>
      </c>
      <c r="F124" s="39">
        <v>473.971</v>
      </c>
      <c r="G124" s="39">
        <v>120</v>
      </c>
      <c r="H124" s="39">
        <v>54.906</v>
      </c>
      <c r="I124" s="39">
        <v>54.906</v>
      </c>
      <c r="J124" s="43" t="s">
        <v>72</v>
      </c>
    </row>
    <row r="125" spans="1:10" ht="134.25" customHeight="1">
      <c r="A125" s="29" t="s">
        <v>23</v>
      </c>
      <c r="B125" s="21" t="s">
        <v>24</v>
      </c>
      <c r="C125" s="70" t="s">
        <v>208</v>
      </c>
      <c r="D125" s="39">
        <v>2510.845</v>
      </c>
      <c r="E125" s="31">
        <v>73.8</v>
      </c>
      <c r="F125" s="39">
        <v>658.88</v>
      </c>
      <c r="G125" s="39">
        <v>1851.965</v>
      </c>
      <c r="H125" s="39">
        <v>1851.965</v>
      </c>
      <c r="I125" s="32">
        <v>585.249</v>
      </c>
      <c r="J125" s="43" t="s">
        <v>209</v>
      </c>
    </row>
    <row r="126" spans="1:10" ht="35.25" customHeight="1">
      <c r="A126" s="73" t="s">
        <v>210</v>
      </c>
      <c r="B126" s="79" t="s">
        <v>211</v>
      </c>
      <c r="C126" s="79"/>
      <c r="D126" s="22">
        <f>D127</f>
        <v>15046.576</v>
      </c>
      <c r="E126" s="80"/>
      <c r="F126" s="22">
        <v>14127.2</v>
      </c>
      <c r="G126" s="22">
        <f>G127</f>
        <v>2000</v>
      </c>
      <c r="H126" s="22">
        <v>749.5</v>
      </c>
      <c r="I126" s="11">
        <f>SUM(I127)</f>
        <v>744.357</v>
      </c>
      <c r="J126" s="43"/>
    </row>
    <row r="127" spans="1:10" ht="53.25" customHeight="1">
      <c r="A127" s="29" t="s">
        <v>23</v>
      </c>
      <c r="B127" s="21" t="s">
        <v>24</v>
      </c>
      <c r="C127" s="70" t="s">
        <v>212</v>
      </c>
      <c r="D127" s="39">
        <v>15046.576</v>
      </c>
      <c r="E127" s="31">
        <v>6.1</v>
      </c>
      <c r="F127" s="39">
        <v>14127.2</v>
      </c>
      <c r="G127" s="39">
        <v>2000</v>
      </c>
      <c r="H127" s="39">
        <v>749.5</v>
      </c>
      <c r="I127" s="32">
        <v>744.357</v>
      </c>
      <c r="J127" s="43" t="s">
        <v>213</v>
      </c>
    </row>
    <row r="128" spans="1:10" ht="41.25" customHeight="1">
      <c r="A128" s="73" t="s">
        <v>214</v>
      </c>
      <c r="B128" s="79" t="s">
        <v>215</v>
      </c>
      <c r="C128" s="79"/>
      <c r="D128" s="22">
        <f>SUM(D129:D130)</f>
        <v>13012</v>
      </c>
      <c r="E128" s="22"/>
      <c r="F128" s="22"/>
      <c r="G128" s="22">
        <f>SUM(G129:G130)</f>
        <v>13012</v>
      </c>
      <c r="H128" s="22">
        <f>SUM(H129:H130)</f>
        <v>13012</v>
      </c>
      <c r="I128" s="22">
        <f>SUM(I129:I130)</f>
        <v>3900</v>
      </c>
      <c r="J128" s="43"/>
    </row>
    <row r="129" spans="1:10" ht="83.25" customHeight="1">
      <c r="A129" s="81" t="s">
        <v>216</v>
      </c>
      <c r="B129" s="21" t="s">
        <v>217</v>
      </c>
      <c r="C129" s="82" t="s">
        <v>218</v>
      </c>
      <c r="D129" s="64">
        <v>6512</v>
      </c>
      <c r="E129" s="51"/>
      <c r="F129" s="64"/>
      <c r="G129" s="64">
        <v>6512</v>
      </c>
      <c r="H129" s="64">
        <v>6512</v>
      </c>
      <c r="I129" s="39">
        <v>1950</v>
      </c>
      <c r="J129" s="92" t="s">
        <v>219</v>
      </c>
    </row>
    <row r="130" spans="1:10" ht="73.5" customHeight="1" thickBot="1">
      <c r="A130" s="83" t="s">
        <v>216</v>
      </c>
      <c r="B130" s="84" t="s">
        <v>217</v>
      </c>
      <c r="C130" s="85" t="s">
        <v>220</v>
      </c>
      <c r="D130" s="86">
        <v>6500</v>
      </c>
      <c r="E130" s="87"/>
      <c r="F130" s="86"/>
      <c r="G130" s="86">
        <v>6500</v>
      </c>
      <c r="H130" s="86">
        <v>6500</v>
      </c>
      <c r="I130" s="86">
        <v>1950</v>
      </c>
      <c r="J130" s="94"/>
    </row>
    <row r="131" ht="15">
      <c r="J131" s="88"/>
    </row>
    <row r="132" spans="2:10" ht="82.5" customHeight="1">
      <c r="B132" s="50"/>
      <c r="C132" s="50"/>
      <c r="D132" s="50"/>
      <c r="E132" s="50"/>
      <c r="F132" s="50"/>
      <c r="G132" s="50"/>
      <c r="H132" s="50"/>
      <c r="I132" s="50"/>
      <c r="J132" s="88"/>
    </row>
    <row r="133" spans="2:10" ht="42.75" customHeight="1">
      <c r="B133" s="89"/>
      <c r="C133" s="2"/>
      <c r="D133" s="2"/>
      <c r="E133" s="2"/>
      <c r="F133" s="2"/>
      <c r="G133" s="2"/>
      <c r="H133" s="2"/>
      <c r="I133" s="2"/>
      <c r="J133" s="2"/>
    </row>
    <row r="134" spans="2:6" ht="15.75">
      <c r="B134" s="90"/>
      <c r="C134" s="90"/>
      <c r="D134" s="90"/>
      <c r="E134" s="90"/>
      <c r="F134" s="90"/>
    </row>
    <row r="135" spans="2:6" ht="15.75">
      <c r="B135" s="90"/>
      <c r="C135" s="90"/>
      <c r="D135" s="90"/>
      <c r="E135" s="90"/>
      <c r="F135" s="90"/>
    </row>
    <row r="145" ht="12.75">
      <c r="B145" s="91"/>
    </row>
  </sheetData>
  <mergeCells count="48">
    <mergeCell ref="A6:J6"/>
    <mergeCell ref="A7:J7"/>
    <mergeCell ref="C11:C12"/>
    <mergeCell ref="D11:D12"/>
    <mergeCell ref="E11:E12"/>
    <mergeCell ref="F11:F12"/>
    <mergeCell ref="G11:G12"/>
    <mergeCell ref="H11:H12"/>
    <mergeCell ref="I11:I12"/>
    <mergeCell ref="J11:J12"/>
    <mergeCell ref="J18:J20"/>
    <mergeCell ref="J21:J22"/>
    <mergeCell ref="J23:J24"/>
    <mergeCell ref="J25:J26"/>
    <mergeCell ref="J27:J28"/>
    <mergeCell ref="J30:J31"/>
    <mergeCell ref="J32:J33"/>
    <mergeCell ref="J34:J35"/>
    <mergeCell ref="J36:J37"/>
    <mergeCell ref="J39:J40"/>
    <mergeCell ref="J48:J49"/>
    <mergeCell ref="J50:J51"/>
    <mergeCell ref="C90:C91"/>
    <mergeCell ref="D90:D91"/>
    <mergeCell ref="J53:J54"/>
    <mergeCell ref="J64:J70"/>
    <mergeCell ref="J73:J74"/>
    <mergeCell ref="J79:J80"/>
    <mergeCell ref="I90:I91"/>
    <mergeCell ref="J90:J91"/>
    <mergeCell ref="A95:A97"/>
    <mergeCell ref="B95:B97"/>
    <mergeCell ref="E90:E91"/>
    <mergeCell ref="F90:F91"/>
    <mergeCell ref="G90:G91"/>
    <mergeCell ref="H90:H91"/>
    <mergeCell ref="A90:A91"/>
    <mergeCell ref="B90:B91"/>
    <mergeCell ref="A98:A102"/>
    <mergeCell ref="B98:B102"/>
    <mergeCell ref="A104:A107"/>
    <mergeCell ref="B104:B107"/>
    <mergeCell ref="J122:J123"/>
    <mergeCell ref="J129:J130"/>
    <mergeCell ref="A111:A112"/>
    <mergeCell ref="B111:B112"/>
    <mergeCell ref="J111:J112"/>
    <mergeCell ref="J120:J121"/>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Tenderniy comitet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TendCom</dc:creator>
  <cp:keywords/>
  <dc:description/>
  <cp:lastModifiedBy>Ткачук С.В.</cp:lastModifiedBy>
  <dcterms:created xsi:type="dcterms:W3CDTF">2007-03-22T15:01:09Z</dcterms:created>
  <dcterms:modified xsi:type="dcterms:W3CDTF">2007-03-23T13:51:22Z</dcterms:modified>
  <cp:category/>
  <cp:version/>
  <cp:contentType/>
  <cp:contentStatus/>
</cp:coreProperties>
</file>