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8445" windowHeight="4425" tabRatio="601" activeTab="0"/>
  </bookViews>
  <sheets>
    <sheet name="Місто" sheetId="1" r:id="rId1"/>
    <sheet name="Л" sheetId="2" r:id="rId2"/>
    <sheet name="Х" sheetId="3" r:id="rId3"/>
    <sheet name="О" sheetId="4" r:id="rId4"/>
    <sheet name="ж" sheetId="5" r:id="rId5"/>
    <sheet name="Ш" sheetId="6" r:id="rId6"/>
    <sheet name="З" sheetId="7" r:id="rId7"/>
    <sheet name="К" sheetId="8" r:id="rId8"/>
  </sheets>
  <externalReferences>
    <externalReference r:id="rId11"/>
  </externalReferences>
  <definedNames>
    <definedName name="_xlnm.Print_Area" localSheetId="4">'ж'!$A$1:$N$60</definedName>
    <definedName name="_xlnm.Print_Area" localSheetId="6">'З'!$A$1:$N$56</definedName>
    <definedName name="_xlnm.Print_Area" localSheetId="7">'К'!$A$1:$N$58</definedName>
    <definedName name="_xlnm.Print_Area" localSheetId="1">'Л'!$A$1:$N$58</definedName>
    <definedName name="_xlnm.Print_Area" localSheetId="0">'Місто'!$A$1:$N$93</definedName>
    <definedName name="_xlnm.Print_Area" localSheetId="3">'О'!$A$1:$N$60</definedName>
    <definedName name="_xlnm.Print_Area" localSheetId="2">'Х'!$A$1:$N$61</definedName>
    <definedName name="_xlnm.Print_Area" localSheetId="5">'Ш'!$A$1:$N$65</definedName>
  </definedNames>
  <calcPr fullCalcOnLoad="1"/>
</workbook>
</file>

<file path=xl/sharedStrings.xml><?xml version="1.0" encoding="utf-8"?>
<sst xmlns="http://schemas.openxmlformats.org/spreadsheetml/2006/main" count="949" uniqueCount="324">
  <si>
    <t xml:space="preserve">Охорона здоров'я </t>
  </si>
  <si>
    <t>Проведення  навчально- тренувальних  зборів і змагань</t>
  </si>
  <si>
    <t>Галузь                                                                                Назва головного розпорядника                                       Назва підрозділу бюджетної класифікації</t>
  </si>
  <si>
    <t>Групи по центральному господарскому обслуговування</t>
  </si>
  <si>
    <t>КФКФ</t>
  </si>
  <si>
    <t>КФКВ</t>
  </si>
  <si>
    <t>Галузь                                                     Назва головного розпорядника              Назва підрозділу бюджетної класифікації</t>
  </si>
  <si>
    <t>Видатки загального фонду</t>
  </si>
  <si>
    <t>Видатки спеціального фонду</t>
  </si>
  <si>
    <t>Всього</t>
  </si>
  <si>
    <t>поточні (код 1000)</t>
  </si>
  <si>
    <t>з них: оплата праці (код 1110)</t>
  </si>
  <si>
    <t>оплата за енергоносії (код 1160)</t>
  </si>
  <si>
    <t>Капітальні (код 2000)</t>
  </si>
  <si>
    <t>З них: Бюджет розвитку</t>
  </si>
  <si>
    <t>010116</t>
  </si>
  <si>
    <t>Органи місцевого самоврядування</t>
  </si>
  <si>
    <t>060000</t>
  </si>
  <si>
    <t>Правоохоронна діяльність та забезпечення безпеки держави</t>
  </si>
  <si>
    <t>070000</t>
  </si>
  <si>
    <t>Освіта</t>
  </si>
  <si>
    <t>070201</t>
  </si>
  <si>
    <t>070401</t>
  </si>
  <si>
    <t>Позашкільні заклади освіти, заходи із позашкільної роботи з дітьми</t>
  </si>
  <si>
    <t>070802</t>
  </si>
  <si>
    <t>070804</t>
  </si>
  <si>
    <t>070805</t>
  </si>
  <si>
    <t>Групи по централізованому господарському обслуговуванню</t>
  </si>
  <si>
    <t>080000</t>
  </si>
  <si>
    <t>Охорона здоров'я</t>
  </si>
  <si>
    <t>080101</t>
  </si>
  <si>
    <t>Лікарні</t>
  </si>
  <si>
    <t>080300</t>
  </si>
  <si>
    <t>Поліклініки і амбулаторії</t>
  </si>
  <si>
    <t>080500</t>
  </si>
  <si>
    <t>Загальні і спеціалізовані стоматологічні поліклініки</t>
  </si>
  <si>
    <t>080704</t>
  </si>
  <si>
    <t>081002</t>
  </si>
  <si>
    <t xml:space="preserve">Інші заходи </t>
  </si>
  <si>
    <t>081003</t>
  </si>
  <si>
    <t>081004</t>
  </si>
  <si>
    <t>Централізовані бухгалтерії</t>
  </si>
  <si>
    <t>090000</t>
  </si>
  <si>
    <t xml:space="preserve">Соціальний захист та соціальне забезпечення </t>
  </si>
  <si>
    <t>090412</t>
  </si>
  <si>
    <t>091103</t>
  </si>
  <si>
    <t>091204</t>
  </si>
  <si>
    <t>Територіальні центри і відділення соціальної допомоги на дому</t>
  </si>
  <si>
    <t>Житлово-комунальне господарство</t>
  </si>
  <si>
    <t>Благоустрій міста</t>
  </si>
  <si>
    <t>110000</t>
  </si>
  <si>
    <t xml:space="preserve">Культура </t>
  </si>
  <si>
    <t>Театри</t>
  </si>
  <si>
    <t>Бібліотеки</t>
  </si>
  <si>
    <t>Школи естетичного виховання дітей</t>
  </si>
  <si>
    <t xml:space="preserve">Інші культурно-освітні заклади та заходи </t>
  </si>
  <si>
    <t>Засоби масової інформації</t>
  </si>
  <si>
    <t>Фізична кільтура і спорт</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</si>
  <si>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</si>
  <si>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</si>
  <si>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</si>
  <si>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</si>
  <si>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180000</t>
  </si>
  <si>
    <t>Інші послуги пов'язані з економічною діяльністю</t>
  </si>
  <si>
    <t>180404</t>
  </si>
  <si>
    <t>Підтримка малого та середнього підприємництва</t>
  </si>
  <si>
    <t>210105</t>
  </si>
  <si>
    <t xml:space="preserve">Заходи з організації рятування на водах </t>
  </si>
  <si>
    <t>240900</t>
  </si>
  <si>
    <t>Видатки, не віднесені до основних груп</t>
  </si>
  <si>
    <t>250404</t>
  </si>
  <si>
    <t xml:space="preserve">Інші видатки </t>
  </si>
  <si>
    <t>Разом видатків</t>
  </si>
  <si>
    <t>250301</t>
  </si>
  <si>
    <t>Кошти, що передаються до Державного бюджету</t>
  </si>
  <si>
    <t>Дошкільні заклади освіти</t>
  </si>
  <si>
    <t>Фізична культура і спорт</t>
  </si>
  <si>
    <t>Всього видатків</t>
  </si>
  <si>
    <t>поточні (Код 1000)</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</si>
  <si>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</si>
  <si>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</si>
  <si>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</si>
  <si>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</si>
  <si>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Охорона здоров"я</t>
  </si>
  <si>
    <t>080203</t>
  </si>
  <si>
    <t>Пологові будинки</t>
  </si>
  <si>
    <t xml:space="preserve">Поліклініки та амбулаторії </t>
  </si>
  <si>
    <t>090305</t>
  </si>
  <si>
    <t>090405</t>
  </si>
  <si>
    <t>Цільові фонди</t>
  </si>
  <si>
    <t>Вечірні( змінні) школи</t>
  </si>
  <si>
    <t>Інші заклади  освіти</t>
  </si>
  <si>
    <t>Інші заходи  по охороні здоров*я</t>
  </si>
  <si>
    <t>РАЗОМ</t>
  </si>
  <si>
    <t>Вечірні (змінні) школи</t>
  </si>
  <si>
    <t>Інші заклади освіти</t>
  </si>
  <si>
    <t>Поліклініки і амбулаторіі</t>
  </si>
  <si>
    <t>Загальні спеціалізовані стоматологічні поліклініки</t>
  </si>
  <si>
    <t>Інші заходи по охороні здоров`я</t>
  </si>
  <si>
    <t>Централізовані бухгалтеріі</t>
  </si>
  <si>
    <t xml:space="preserve">Допомога у зв`язку з вагітністю та пологами </t>
  </si>
  <si>
    <t>Одноразова допомога при народженні дитини</t>
  </si>
  <si>
    <t>Галузь                                                       Назва головного розпорядника коштів                                               Назва підрозділу бюджетної класифікації</t>
  </si>
  <si>
    <t>070806</t>
  </si>
  <si>
    <t>Інші заходи по охороні здоров"я</t>
  </si>
  <si>
    <t>оплата праці (Код 1110)</t>
  </si>
  <si>
    <t>оплата комунальних послуг та енергоносіїв (код 1160)</t>
  </si>
  <si>
    <t>Капітальні (Код 2000)</t>
  </si>
  <si>
    <t>З них : Бюджет розвитку</t>
  </si>
  <si>
    <t>Спеціальні загальноосвітні школи -інтернати,школи та інші заклади освіти для дітей з вадами у фізичному чи розумовуму розвитку</t>
  </si>
  <si>
    <t>Інші заходи по  охороні здоров"я</t>
  </si>
  <si>
    <t xml:space="preserve">Охорона здоров'я             </t>
  </si>
  <si>
    <t>Поліклініки та амбулаторії</t>
  </si>
  <si>
    <t xml:space="preserve">Охорона здоров"я                                                     </t>
  </si>
  <si>
    <t>Вечірні  (змінні) школи</t>
  </si>
  <si>
    <t>Спеціальні загальноосвітні школи-інтернати та інші заклади освіти для дітей з вадами у фізичному чи розумовому розвитку</t>
  </si>
  <si>
    <t>Полікліники і амбулаторії</t>
  </si>
  <si>
    <t>Загальні і спеціалізовані стоматполіклініки</t>
  </si>
  <si>
    <t>Спеціальні монтажно-експлуатаційні підрозділи</t>
  </si>
  <si>
    <t>091300</t>
  </si>
  <si>
    <t>250400</t>
  </si>
  <si>
    <t>Охорона здоров*я</t>
  </si>
  <si>
    <t>170102</t>
  </si>
  <si>
    <t>170602</t>
  </si>
  <si>
    <t>170000</t>
  </si>
  <si>
    <t>090301</t>
  </si>
  <si>
    <t>090302</t>
  </si>
  <si>
    <t>090303</t>
  </si>
  <si>
    <t>090304</t>
  </si>
  <si>
    <t>Транспорт, дорожнє господарство, зв'язок, телекомунікації та інформатика</t>
  </si>
  <si>
    <t>Інші видатки</t>
  </si>
  <si>
    <t>Соціальний захист та соціальне забезпечення</t>
  </si>
  <si>
    <t>Додаткові виплати населенню на покриття витрат на оплату житлово-комунальних послуг</t>
  </si>
  <si>
    <t xml:space="preserve">Державна соціальна допомога інвалідам з дитинства та дітям - інвалідам </t>
  </si>
  <si>
    <t>240000</t>
  </si>
  <si>
    <t>250000</t>
  </si>
  <si>
    <t xml:space="preserve">Державна соціальна допомога інвалідам з дитинства та дітям-інвалідам </t>
  </si>
  <si>
    <t>Соціальні програми і заходи державних органів у справах молоді</t>
  </si>
  <si>
    <t xml:space="preserve">Освіта                                                      </t>
  </si>
  <si>
    <t xml:space="preserve">      до рішення міської ради</t>
  </si>
  <si>
    <t xml:space="preserve">      _________ № _____</t>
  </si>
  <si>
    <t xml:space="preserve"> _________ № _____</t>
  </si>
  <si>
    <t>061002</t>
  </si>
  <si>
    <t>090201</t>
  </si>
  <si>
    <t>090206</t>
  </si>
  <si>
    <t>091209</t>
  </si>
  <si>
    <t>Кошти, передані із загального фонду бюджету до бюджету розвитку (спеціальний фонд)</t>
  </si>
  <si>
    <t>Видатки всього</t>
  </si>
  <si>
    <t>Центри здоров'я і заходи у сфері  санітарної освіти</t>
  </si>
  <si>
    <t>090202</t>
  </si>
  <si>
    <t>Пільги ветеранам війни та праці на придбання твердого палива та скрапленого газу</t>
  </si>
  <si>
    <t>090203</t>
  </si>
  <si>
    <t>090204</t>
  </si>
  <si>
    <t>090205</t>
  </si>
  <si>
    <t xml:space="preserve">Інші пільги ветеранам військової служби та ветеранам органів внутрішніх справ </t>
  </si>
  <si>
    <t>090207</t>
  </si>
  <si>
    <t>Пільги громадянам, які постраждали внаслідок Чорнобильскої катастрофи на житлово - комунальни послуги</t>
  </si>
  <si>
    <t>090208</t>
  </si>
  <si>
    <t>Пільги громадянам, які постраждали внаслідок Чорнобильскої катастрофи на придбання твердого палива та скрапленого газу</t>
  </si>
  <si>
    <t>090209</t>
  </si>
  <si>
    <t xml:space="preserve">Інші пільги громадянам, які постраждали внаслідок Чорнобильскої катастрофи </t>
  </si>
  <si>
    <t>Допомога на дітей одиноким матерям</t>
  </si>
  <si>
    <t>Допомога на дітей, які перебувають під опікою чи піклуванням</t>
  </si>
  <si>
    <t>090401</t>
  </si>
  <si>
    <t>Державна соціальна допомога малозабезпечиним сім"ям</t>
  </si>
  <si>
    <t xml:space="preserve">Інші видатки на соціальний захист населення </t>
  </si>
  <si>
    <t xml:space="preserve">Разом        </t>
  </si>
  <si>
    <t xml:space="preserve">Всього     </t>
  </si>
  <si>
    <t>з них: оплата праці       (Код 1110)</t>
  </si>
  <si>
    <t>оплата  за енерго-носії (Код 1160)</t>
  </si>
  <si>
    <t xml:space="preserve">Всього       </t>
  </si>
  <si>
    <t>поточні      (Код 1000)</t>
  </si>
  <si>
    <t>з них: оплата праці (Код 1110)</t>
  </si>
  <si>
    <t>З них:бюджет розвитку</t>
  </si>
  <si>
    <t xml:space="preserve">Освіта </t>
  </si>
  <si>
    <t>Пільги ветеранам війни і праці  на придбання твердого палива та скрапленого газу</t>
  </si>
  <si>
    <t>Пільги ветеранам військової служби та ветеранам органів внутрішніх справ  на придбання твердого палива та скрапленого газу</t>
  </si>
  <si>
    <t>Допомога в зв"язку з вагітністю і пологами</t>
  </si>
  <si>
    <t>Допомога на догляд за дитиною віком до 3-х років незастрахованим матерям</t>
  </si>
  <si>
    <t>Допомога на дітей,які перебувають під опікою чи піклуванням</t>
  </si>
  <si>
    <t>Державна соціальна допомога малозабезпеченим сім"ям</t>
  </si>
  <si>
    <t>Інші видатки на соціальний захист населення</t>
  </si>
  <si>
    <t>Державна соціальна допомога інвалідам з дитинства та дітям-інвалідам</t>
  </si>
  <si>
    <t xml:space="preserve">Благоустрій міста </t>
  </si>
  <si>
    <t xml:space="preserve">Періодичні видання </t>
  </si>
  <si>
    <t>Державні цільові фонди</t>
  </si>
  <si>
    <t>Виплати не віднесені до основних груп</t>
  </si>
  <si>
    <t>Галузь                                           Назва головного розпорядника                    Назва підрозділу бюджетної класифікації</t>
  </si>
  <si>
    <t>Пільги ветеранам війни та праці на придбання  твердого палива та скрапленого газу</t>
  </si>
  <si>
    <t>Інші пільги ветеранам військової служби та ветеранам органів внутрішніх справ</t>
  </si>
  <si>
    <t>Пільги громадянам, які постраждали внаслідок Чорнобильської катастрофи на житлово-комунальні послуги</t>
  </si>
  <si>
    <t>Пільги громадянам, які постраждали внаслідок Чорнобильської катастрофи на придбання твердого палива та скрапленого газу</t>
  </si>
  <si>
    <t xml:space="preserve">Інші пільги громадянам, які постраждали внаслідок Чорнобильської катастрофи </t>
  </si>
  <si>
    <t xml:space="preserve">Допомога у зв`язку з вагітністю і пологами </t>
  </si>
  <si>
    <t xml:space="preserve">Державнв соціальна допомога малозабеспеченим сім"ям </t>
  </si>
  <si>
    <t>Фінансова підтримка громадських організацій інвалідів і ветеранів</t>
  </si>
  <si>
    <t xml:space="preserve">Галузь                                                 Назва головного розпорядника                               Назва підрозділу бюджетної класифікації </t>
  </si>
  <si>
    <t xml:space="preserve">Охорона здоров"я </t>
  </si>
  <si>
    <t xml:space="preserve">Інші пільги ветеранам військової  служби та ветеранам органів внутрішніх справ </t>
  </si>
  <si>
    <t>Пільги громадянам, які постраждали внаслідок Чорнобильскої катастрофи на житлово-комунальні послуги</t>
  </si>
  <si>
    <t xml:space="preserve"> Інші пільги громадянам, які постраждали внаслідок Чорнобильскої катастрофи </t>
  </si>
  <si>
    <t>Допомога у зв"язку з вагітністю і пологами</t>
  </si>
  <si>
    <t>Допомога на догляд за дитиною до 3-х років незастрахованим матерям</t>
  </si>
  <si>
    <t xml:space="preserve">Державна соціальна допомога малозабезпеченим сім"ям </t>
  </si>
  <si>
    <t xml:space="preserve">Інші видатки на соціальний захист </t>
  </si>
  <si>
    <t xml:space="preserve">Фізична культура і спорт </t>
  </si>
  <si>
    <t xml:space="preserve">Проведення навчально-тренувальних зборів </t>
  </si>
  <si>
    <t>Видатки не віднесенні до основних груп</t>
  </si>
  <si>
    <t>Галузь                                                                                 Назва головного розпорядника коштів                                               Назва підрозділу бюджетної класифікації</t>
  </si>
  <si>
    <t>Допомога на  догляд за дитиною віком до 3-х років незастрахованим матерям</t>
  </si>
  <si>
    <t>Цільові фонди, утворені органами місцевого самоврядування</t>
  </si>
  <si>
    <t xml:space="preserve">Інші видатки   </t>
  </si>
  <si>
    <t>Інші пільги громадянам, які постраждали внаслідок Чорнобильської катастрофи</t>
  </si>
  <si>
    <t>Допомога на догляд  за дитиною віком до 3-х років незастрахованим матерям</t>
  </si>
  <si>
    <t>Державна соціальна допомога  малозабезпеченим сім"ям</t>
  </si>
  <si>
    <t>Інші видатки на соціальний  захист населення</t>
  </si>
  <si>
    <t>Інші пільги громадянам, які постраждали внаслідок Чорнобильської катострофи</t>
  </si>
  <si>
    <t>Програма фінансової підтримки громадських організацій інвалідів та ветеранів</t>
  </si>
  <si>
    <t>Програма фінансової підтримки  громадських організацій інвалідів та ветеранів</t>
  </si>
  <si>
    <t xml:space="preserve">Пільги ветеранам війни та праці на придбання твердого палива та скрапленого газу </t>
  </si>
  <si>
    <t>Групи по ценралізованому господарському обслуговуванню</t>
  </si>
  <si>
    <t>Пільги громадянам, які постраждали внаслідок Чорнобильської катастрофи на житлово- комунальні послуги</t>
  </si>
  <si>
    <t>081009</t>
  </si>
  <si>
    <t>Забезпечення інсуліном хворих на цукровий діабет</t>
  </si>
  <si>
    <t>090306</t>
  </si>
  <si>
    <t>Допомога малозабезпеченим сім'ям з дітьми</t>
  </si>
  <si>
    <t>Допомога на  дітей одиноким матерям</t>
  </si>
  <si>
    <t>Обслуговування внутрішнього боргу</t>
  </si>
  <si>
    <t xml:space="preserve"> до рішення  міської ради</t>
  </si>
  <si>
    <t>КФКВ/ КВК</t>
  </si>
  <si>
    <t xml:space="preserve">Допомога малозабезпеченим сім'ям з дітьми </t>
  </si>
  <si>
    <t>Програма фінансової підтримки громадських організацій інвалідів і ветеранів</t>
  </si>
  <si>
    <t>240601</t>
  </si>
  <si>
    <t>250203</t>
  </si>
  <si>
    <t>150101</t>
  </si>
  <si>
    <t>Капітальні вкладення</t>
  </si>
  <si>
    <t>250311</t>
  </si>
  <si>
    <t>250306</t>
  </si>
  <si>
    <t>130000</t>
  </si>
  <si>
    <t>130112</t>
  </si>
  <si>
    <t>капітальні       (Код 2000)</t>
  </si>
  <si>
    <t>230100</t>
  </si>
  <si>
    <t>250315</t>
  </si>
  <si>
    <t>091101</t>
  </si>
  <si>
    <t>091102</t>
  </si>
  <si>
    <t>Утримання центрів соціальних служб для молоді</t>
  </si>
  <si>
    <t>Програми і заходи центрів соціальних служб для молоді</t>
  </si>
  <si>
    <t>Загальноосвітні школи (в т.ч.школа-дитячий садок, інтернат при школі), спеціалізовані школи, ліцеї, гімназії, колегіуми)</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</si>
  <si>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</si>
  <si>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</si>
  <si>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</si>
  <si>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</si>
  <si>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</si>
  <si>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Служби технічного нагляду за будівництвом та капітальним ремонтом</t>
  </si>
  <si>
    <t>Інші пільги ветеранам війни та праці, реабілітованим громадянам, які стали інвалідами внаслідок репресій або є пенсіонерами</t>
  </si>
  <si>
    <t>Палаци і будинки культури, клуби та інші заклади клубного типу</t>
  </si>
  <si>
    <t>Періодичні видання (газети та журнали)</t>
  </si>
  <si>
    <t>150000</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</si>
  <si>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</si>
  <si>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</si>
  <si>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Видатки на проведення робіт, пов'язаних із будівництвом, реконструкцією, ремонтом та утриманням автомобільних доріг</t>
  </si>
  <si>
    <t>Запобігання та ліквідація надзвичайних ситуацій та наслідків стихійного лиха</t>
  </si>
  <si>
    <t xml:space="preserve">Видатки на запобігання та ліквідацію надзвичайних ситуацій та наслідків стихійного лиха </t>
  </si>
  <si>
    <t>Охорона та раціональне використання природних ресурсів</t>
  </si>
  <si>
    <t>250102</t>
  </si>
  <si>
    <t>Резервний фонд</t>
  </si>
  <si>
    <t>Проведення виборів</t>
  </si>
  <si>
    <t>Дотація вирівнювання бюджету Тепличної селищної ради</t>
  </si>
  <si>
    <t>Інші дотації</t>
  </si>
  <si>
    <t xml:space="preserve">Лікарні </t>
  </si>
  <si>
    <t>Інші пільги ветеранам війни і праці, реабілітованим громадянам, які стали інвалідами внаслідок репресій або є пенсінерами</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</si>
  <si>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</si>
  <si>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</si>
  <si>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Пільги ветеранам війни та праці , реабілітованим громадянам, які стали інвалідами внаслідок репресій, або є пенсіонерами на житлово-комунальні послуги</t>
  </si>
  <si>
    <t>Інші пільги ветеранам війни і праці, реабілітованим громадянам, які стали інвалідами внаслідок репресій або є пенсіонерами</t>
  </si>
  <si>
    <t>180409</t>
  </si>
  <si>
    <t>Внески органів місцевого самоврядування у статутні фонди суб'єктів підприємницької діяльності</t>
  </si>
  <si>
    <t>091108</t>
  </si>
  <si>
    <t>Заходи по реалізації регіональних програм відпочинку та оздоровлення дітей</t>
  </si>
  <si>
    <t>150122</t>
  </si>
  <si>
    <t>Інвестиційні проекти</t>
  </si>
  <si>
    <t>091207</t>
  </si>
  <si>
    <t>Пільги, що надаються населенню (крім ветеранів війни і праці) по оплаті житлово-комунальних послуг і природного газу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</si>
  <si>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</si>
  <si>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090417</t>
  </si>
  <si>
    <t>Витрати на поховання учасників бойових дій</t>
  </si>
  <si>
    <t xml:space="preserve"> Додаток 2.1.                           </t>
  </si>
  <si>
    <t xml:space="preserve">      Додаток  2.2                         </t>
  </si>
  <si>
    <t>Державна соціальна допомога інвалідам з дитинства та дітям - інвалідам</t>
  </si>
  <si>
    <t>Капітальний ремонт житлового фонду</t>
  </si>
  <si>
    <t>Інші видатки по соціальному захисту населення</t>
  </si>
  <si>
    <t>Секретар ради</t>
  </si>
  <si>
    <t>І.І.Наливайко</t>
  </si>
  <si>
    <t>Розподіл  видатків міського бюджету на 2005 року за функціональною структурою</t>
  </si>
  <si>
    <t>Розподіл видатків Ленінського району на 2005 рік за функціональною структурою</t>
  </si>
  <si>
    <t>Розподіл видатків Хортицького району на 2005 рік за функціональною структурою</t>
  </si>
  <si>
    <t>100103</t>
  </si>
  <si>
    <t>Дотація житлово-комунальному господарству</t>
  </si>
  <si>
    <t>(грн.)</t>
  </si>
  <si>
    <t>Розподіл видатків Орджонікідзевського району на 2005 рік за функціональною структурою</t>
  </si>
  <si>
    <t>до рішення міської ради</t>
  </si>
  <si>
    <t xml:space="preserve">Додаток  2.4                   </t>
  </si>
  <si>
    <t>_________ № _____</t>
  </si>
  <si>
    <t>Розподіл видатків Жовтневого району на 2005 рік за функціональною структурою</t>
  </si>
  <si>
    <t xml:space="preserve">Додаток  2.5                  </t>
  </si>
  <si>
    <t>Розподіл видатків Шевченківського району на 2005 рік за функціональною структурою</t>
  </si>
  <si>
    <t xml:space="preserve">Додаток  2.6                  </t>
  </si>
  <si>
    <t xml:space="preserve">Додаток  2.7                  </t>
  </si>
  <si>
    <t>О90206</t>
  </si>
  <si>
    <t>І.І. Наливайко</t>
  </si>
  <si>
    <t>Розподіл видатків Заводського  району на 2005 рік за функціональною структурою</t>
  </si>
  <si>
    <t>Розподіл видатків Комунарського  району на 2005 рік за функціональною структурою</t>
  </si>
  <si>
    <t xml:space="preserve">Додаток  2.8                 </t>
  </si>
  <si>
    <t xml:space="preserve">Додаток  2.3            </t>
  </si>
  <si>
    <t>капітальні            (Код 2000)</t>
  </si>
  <si>
    <t>070402</t>
  </si>
  <si>
    <t>Заходи з оздоровлення та відпочинку дітей (крім заходів з реалізації регіональних програм відпочинку та оздоровлення дітей)</t>
  </si>
  <si>
    <t>070808</t>
  </si>
  <si>
    <t>Допомога дітям-сиротам та дітям, позбавленим батьківського піклування, яким виповнюється 18 років</t>
  </si>
  <si>
    <t>Пільги ветеранам військової служби та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складлу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сиситеми,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на житлово-комунальні послуги</t>
  </si>
  <si>
    <t>Пільги ветеранам військової служби та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складлу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сиситеми,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на придбання твердого палива та скрапленого газу</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</si>
  <si>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</si>
  <si>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</si>
  <si>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грн.</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</si>
</sst>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s>
  <fonts count="11">
    <font>
      <sz val="10"/>
      <name val="Arial Cyr"/>
      <family val="0"/>
    </font>
    <font>
      <sz val="12"/>
      <name val="Arial Cyr"/>
      <family val="2"/>
    </font>
    <font>
      <b/>
      <sz val="10"/>
      <name val="Arial Cyr"/>
      <family val="2"/>
    </font>
    <font>
      <b/>
      <sz val="12"/>
      <name val="Arial Cyr"/>
      <family val="2"/>
    </font>
    <font>
      <b/>
      <sz val="14"/>
      <name val="Arial Cyr"/>
      <family val="2"/>
    </font>
    <font>
      <sz val="11"/>
      <name val="Arial Cyr"/>
      <family val="2"/>
    </font>
    <font>
      <sz val="14"/>
      <name val="Arial Cyr"/>
      <family val="2"/>
    </font>
    <font>
      <sz val="10"/>
      <color indexed="10"/>
      <name val="Arial Cyr"/>
      <family val="2"/>
    </font>
    <font>
      <sz val="10"/>
      <color indexed="8"/>
      <name val="Arial Cyr"/>
      <family val="2"/>
    </font>
    <font>
      <u val="single"/>
      <sz val="10"/>
      <color indexed="12"/>
      <name val="Arial Cyr"/>
      <family val="0"/>
    </font>
    <font>
      <u val="single"/>
      <sz val="10"/>
      <color indexed="36"/>
      <name val="Arial Cyr"/>
      <family val="0"/>
    </font>
  </fonts>
  <fills count="2">
    <fill>
      <patternFill/>
    </fill>
    <fill>
      <patternFill patternType="gray125"/>
    </fill>
  </fills>
  <borders count="13">
    <border>
      <left/>
      <right/>
      <top/>
      <bottom/>
      <diagonal/>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2">
    <xf numFmtId="0" fontId="0" fillId="0" borderId="0" xfId="0" applyAlignment="1">
      <alignment/>
    </xf>
    <xf numFmtId="49" fontId="0" fillId="0" borderId="0" xfId="0" applyNumberFormat="1"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horizontal="left"/>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0" xfId="0" applyFont="1" applyAlignment="1">
      <alignment/>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0" xfId="0" applyFont="1" applyFill="1" applyAlignment="1">
      <alignment/>
    </xf>
    <xf numFmtId="0" fontId="0" fillId="0" borderId="1" xfId="0" applyFont="1" applyFill="1" applyBorder="1" applyAlignment="1">
      <alignment/>
    </xf>
    <xf numFmtId="49" fontId="0" fillId="0" borderId="1" xfId="0" applyNumberFormat="1" applyFont="1" applyBorder="1" applyAlignment="1">
      <alignment horizontal="center"/>
    </xf>
    <xf numFmtId="49" fontId="0" fillId="0" borderId="1" xfId="0" applyNumberFormat="1" applyFont="1" applyBorder="1" applyAlignment="1">
      <alignment horizontal="center" wrapText="1"/>
    </xf>
    <xf numFmtId="0" fontId="0" fillId="0" borderId="1" xfId="0" applyFont="1" applyFill="1" applyBorder="1" applyAlignment="1">
      <alignment horizontal="center"/>
    </xf>
    <xf numFmtId="0" fontId="0" fillId="0" borderId="1" xfId="0" applyFont="1" applyBorder="1" applyAlignment="1">
      <alignment horizontal="left" wrapText="1"/>
    </xf>
    <xf numFmtId="0" fontId="0" fillId="0" borderId="2" xfId="0" applyFont="1" applyFill="1" applyBorder="1" applyAlignment="1">
      <alignment horizontal="center"/>
    </xf>
    <xf numFmtId="0" fontId="0" fillId="0" borderId="3" xfId="0" applyFont="1" applyBorder="1" applyAlignment="1">
      <alignment horizontal="left" wrapText="1"/>
    </xf>
    <xf numFmtId="0" fontId="0" fillId="0" borderId="0" xfId="0" applyFont="1" applyFill="1" applyAlignment="1">
      <alignment/>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left" wrapText="1"/>
    </xf>
    <xf numFmtId="0" fontId="0" fillId="0" borderId="0" xfId="0" applyFont="1" applyAlignment="1">
      <alignment horizontal="center" vertical="center"/>
    </xf>
    <xf numFmtId="0" fontId="0" fillId="0" borderId="0" xfId="0" applyFont="1" applyAlignment="1">
      <alignment/>
    </xf>
    <xf numFmtId="0" fontId="0" fillId="0" borderId="1" xfId="0" applyFont="1" applyBorder="1" applyAlignment="1">
      <alignment horizontal="center" vertical="center"/>
    </xf>
    <xf numFmtId="0" fontId="0" fillId="0" borderId="1" xfId="0" applyFont="1" applyBorder="1" applyAlignment="1" quotePrefix="1">
      <alignment horizontal="center" vertical="center"/>
    </xf>
    <xf numFmtId="172" fontId="0" fillId="0" borderId="1" xfId="0" applyNumberFormat="1" applyFont="1" applyBorder="1" applyAlignment="1">
      <alignment horizontal="right"/>
    </xf>
    <xf numFmtId="49" fontId="0" fillId="0" borderId="3" xfId="0" applyNumberFormat="1" applyFont="1" applyBorder="1" applyAlignment="1">
      <alignment horizontal="center"/>
    </xf>
    <xf numFmtId="0" fontId="0" fillId="0" borderId="3" xfId="0" applyFont="1" applyBorder="1" applyAlignment="1">
      <alignment wrapText="1"/>
    </xf>
    <xf numFmtId="0" fontId="0" fillId="0" borderId="1" xfId="0" applyFont="1" applyBorder="1" applyAlignment="1">
      <alignment wrapText="1"/>
    </xf>
    <xf numFmtId="0" fontId="0" fillId="0" borderId="4" xfId="0" applyFont="1" applyBorder="1" applyAlignment="1">
      <alignment wrapText="1"/>
    </xf>
    <xf numFmtId="49" fontId="0" fillId="0" borderId="3" xfId="0" applyNumberFormat="1" applyFont="1" applyBorder="1" applyAlignment="1">
      <alignment horizontal="center" wrapText="1"/>
    </xf>
    <xf numFmtId="0" fontId="0" fillId="0" borderId="0" xfId="0" applyFont="1" applyBorder="1" applyAlignment="1">
      <alignment/>
    </xf>
    <xf numFmtId="0" fontId="0" fillId="0" borderId="1" xfId="0" applyFont="1" applyBorder="1" applyAlignment="1">
      <alignment horizontal="center"/>
    </xf>
    <xf numFmtId="0" fontId="6" fillId="0" borderId="0" xfId="0" applyFont="1" applyAlignment="1">
      <alignment/>
    </xf>
    <xf numFmtId="49" fontId="5" fillId="0" borderId="0" xfId="0" applyNumberFormat="1" applyFont="1" applyAlignment="1">
      <alignment horizontal="right" vertical="top"/>
    </xf>
    <xf numFmtId="0" fontId="5" fillId="0" borderId="0" xfId="0" applyFont="1" applyAlignment="1">
      <alignment horizontal="left" vertical="top"/>
    </xf>
    <xf numFmtId="0" fontId="0" fillId="0" borderId="0" xfId="0" applyFont="1" applyBorder="1" applyAlignment="1">
      <alignment horizontal="center" vertical="center"/>
    </xf>
    <xf numFmtId="0" fontId="2" fillId="0" borderId="0" xfId="0" applyFont="1" applyBorder="1" applyAlignment="1">
      <alignment horizontal="center" vertical="center" textRotation="255"/>
    </xf>
    <xf numFmtId="49" fontId="5" fillId="0" borderId="1" xfId="0" applyNumberFormat="1" applyFont="1" applyBorder="1" applyAlignment="1">
      <alignment horizontal="center" vertical="top"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xf>
    <xf numFmtId="49" fontId="0" fillId="0" borderId="1" xfId="0" applyNumberFormat="1" applyFont="1" applyBorder="1" applyAlignment="1">
      <alignment horizontal="center" vertical="top"/>
    </xf>
    <xf numFmtId="49" fontId="5" fillId="0" borderId="0" xfId="0" applyNumberFormat="1" applyFont="1" applyAlignment="1">
      <alignment horizontal="center" vertical="top"/>
    </xf>
    <xf numFmtId="49" fontId="0" fillId="0" borderId="1" xfId="0" applyNumberFormat="1" applyFont="1" applyBorder="1" applyAlignment="1">
      <alignment horizontal="center"/>
    </xf>
    <xf numFmtId="0" fontId="0" fillId="0" borderId="3" xfId="0" applyFont="1" applyBorder="1" applyAlignment="1">
      <alignment vertical="top" wrapText="1"/>
    </xf>
    <xf numFmtId="49" fontId="0" fillId="0" borderId="1" xfId="0" applyNumberFormat="1" applyFont="1" applyFill="1" applyBorder="1" applyAlignment="1">
      <alignment horizontal="center"/>
    </xf>
    <xf numFmtId="0" fontId="6" fillId="0" borderId="0" xfId="0" applyFont="1" applyAlignment="1">
      <alignment horizontal="left" wrapText="1"/>
    </xf>
    <xf numFmtId="0" fontId="0" fillId="0" borderId="0" xfId="0" applyFont="1" applyFill="1" applyAlignment="1">
      <alignment horizontal="left"/>
    </xf>
    <xf numFmtId="49" fontId="0" fillId="0" borderId="1" xfId="0" applyNumberFormat="1" applyFont="1" applyFill="1" applyBorder="1" applyAlignment="1">
      <alignment horizontal="center" wrapText="1"/>
    </xf>
    <xf numFmtId="0" fontId="0" fillId="0" borderId="1" xfId="0" applyFont="1" applyBorder="1" applyAlignment="1">
      <alignment horizontal="left" wrapText="1"/>
    </xf>
    <xf numFmtId="0" fontId="0" fillId="0" borderId="3" xfId="0" applyFont="1" applyBorder="1" applyAlignment="1">
      <alignment horizontal="left" vertical="center" wrapText="1"/>
    </xf>
    <xf numFmtId="183" fontId="0" fillId="0" borderId="0" xfId="0" applyNumberFormat="1" applyFont="1" applyAlignment="1">
      <alignment/>
    </xf>
    <xf numFmtId="183" fontId="0" fillId="0" borderId="0" xfId="0" applyNumberFormat="1" applyFont="1" applyBorder="1" applyAlignment="1">
      <alignment horizontal="center" vertical="center" wrapText="1"/>
    </xf>
    <xf numFmtId="183" fontId="0" fillId="0" borderId="0" xfId="0" applyNumberFormat="1" applyFont="1" applyBorder="1" applyAlignment="1">
      <alignment/>
    </xf>
    <xf numFmtId="49" fontId="0" fillId="0" borderId="1" xfId="0" applyNumberFormat="1" applyFont="1" applyBorder="1" applyAlignment="1">
      <alignment horizontal="center" wrapText="1"/>
    </xf>
    <xf numFmtId="172" fontId="0" fillId="0" borderId="0" xfId="0" applyNumberFormat="1" applyFont="1" applyBorder="1" applyAlignment="1">
      <alignment horizontal="right"/>
    </xf>
    <xf numFmtId="49" fontId="0" fillId="0" borderId="0" xfId="0" applyNumberFormat="1" applyFont="1" applyAlignment="1">
      <alignment/>
    </xf>
    <xf numFmtId="49" fontId="0" fillId="0" borderId="5" xfId="0" applyNumberFormat="1" applyFont="1" applyBorder="1" applyAlignment="1">
      <alignment horizontal="center" vertical="top"/>
    </xf>
    <xf numFmtId="0" fontId="0" fillId="0" borderId="5" xfId="0" applyFont="1" applyBorder="1" applyAlignment="1">
      <alignment horizontal="center"/>
    </xf>
    <xf numFmtId="0" fontId="0" fillId="0" borderId="6" xfId="0" applyFont="1" applyBorder="1" applyAlignment="1">
      <alignment horizontal="center"/>
    </xf>
    <xf numFmtId="0" fontId="0" fillId="0" borderId="4" xfId="0" applyFont="1" applyBorder="1" applyAlignment="1">
      <alignment/>
    </xf>
    <xf numFmtId="0" fontId="7" fillId="0" borderId="0" xfId="0" applyFont="1" applyAlignment="1">
      <alignment/>
    </xf>
    <xf numFmtId="0" fontId="0" fillId="0" borderId="0" xfId="0" applyFont="1" applyAlignment="1">
      <alignment/>
    </xf>
    <xf numFmtId="0" fontId="0" fillId="0" borderId="0" xfId="0" applyFont="1" applyFill="1" applyAlignment="1">
      <alignment/>
    </xf>
    <xf numFmtId="0" fontId="8" fillId="0" borderId="0" xfId="0" applyFont="1" applyAlignment="1">
      <alignment horizontal="center" vertical="center"/>
    </xf>
    <xf numFmtId="0" fontId="8" fillId="0" borderId="0" xfId="0" applyFont="1" applyAlignment="1">
      <alignment/>
    </xf>
    <xf numFmtId="0" fontId="8" fillId="0" borderId="0" xfId="0" applyFont="1" applyAlignment="1">
      <alignment/>
    </xf>
    <xf numFmtId="0" fontId="8" fillId="0" borderId="1" xfId="0" applyFont="1" applyBorder="1" applyAlignment="1">
      <alignment horizontal="center" vertical="top"/>
    </xf>
    <xf numFmtId="0" fontId="8" fillId="0" borderId="1" xfId="0" applyFont="1" applyBorder="1" applyAlignment="1">
      <alignment horizontal="center" vertical="top" wrapText="1"/>
    </xf>
    <xf numFmtId="0" fontId="8" fillId="0" borderId="3" xfId="0" applyFont="1" applyBorder="1" applyAlignment="1">
      <alignment horizontal="center" vertical="center"/>
    </xf>
    <xf numFmtId="0" fontId="8" fillId="0" borderId="1" xfId="0" applyFont="1" applyBorder="1" applyAlignment="1">
      <alignment horizontal="center"/>
    </xf>
    <xf numFmtId="183" fontId="0" fillId="0" borderId="0" xfId="0" applyNumberFormat="1" applyFont="1" applyFill="1" applyAlignment="1">
      <alignment/>
    </xf>
    <xf numFmtId="0" fontId="0" fillId="0" borderId="3" xfId="0" applyFont="1" applyFill="1" applyBorder="1" applyAlignment="1">
      <alignment horizontal="left" wrapText="1"/>
    </xf>
    <xf numFmtId="0" fontId="0" fillId="0" borderId="3" xfId="0" applyFont="1" applyBorder="1" applyAlignment="1">
      <alignment horizontal="left" vertical="top" wrapText="1"/>
    </xf>
    <xf numFmtId="0" fontId="0" fillId="0" borderId="7" xfId="0" applyFont="1" applyFill="1" applyBorder="1" applyAlignment="1">
      <alignment horizontal="center"/>
    </xf>
    <xf numFmtId="0" fontId="0" fillId="0" borderId="7" xfId="0" applyFont="1" applyBorder="1" applyAlignment="1">
      <alignment horizontal="center"/>
    </xf>
    <xf numFmtId="0" fontId="0" fillId="0" borderId="0" xfId="0" applyFont="1" applyFill="1" applyAlignment="1">
      <alignment horizontal="center"/>
    </xf>
    <xf numFmtId="0" fontId="0" fillId="0" borderId="0" xfId="0" applyFont="1" applyAlignment="1">
      <alignment horizontal="center"/>
    </xf>
    <xf numFmtId="0" fontId="4" fillId="0" borderId="0" xfId="0" applyFont="1" applyAlignment="1">
      <alignment/>
    </xf>
    <xf numFmtId="49" fontId="0" fillId="0" borderId="1" xfId="0" applyNumberFormat="1" applyFont="1" applyFill="1" applyBorder="1" applyAlignment="1">
      <alignment horizontal="center" vertical="center"/>
    </xf>
    <xf numFmtId="0" fontId="0" fillId="0" borderId="1" xfId="0" applyFont="1" applyFill="1" applyBorder="1" applyAlignment="1">
      <alignment wrapText="1"/>
    </xf>
    <xf numFmtId="49" fontId="0" fillId="0" borderId="1" xfId="0" applyNumberFormat="1" applyFont="1" applyBorder="1" applyAlignment="1">
      <alignment horizontal="center" vertical="center"/>
    </xf>
    <xf numFmtId="49" fontId="0" fillId="0" borderId="1" xfId="0" applyNumberFormat="1" applyFont="1" applyBorder="1" applyAlignment="1" quotePrefix="1">
      <alignment horizontal="center" vertical="center"/>
    </xf>
    <xf numFmtId="49" fontId="0" fillId="0" borderId="1" xfId="0" applyNumberFormat="1" applyFont="1" applyBorder="1" applyAlignment="1" quotePrefix="1">
      <alignment horizontal="center" vertical="center" wrapText="1"/>
    </xf>
    <xf numFmtId="49" fontId="0" fillId="0" borderId="1" xfId="0" applyNumberFormat="1" applyFont="1" applyBorder="1" applyAlignment="1" quotePrefix="1">
      <alignment horizontal="center"/>
    </xf>
    <xf numFmtId="49" fontId="0" fillId="0" borderId="1" xfId="0" applyNumberFormat="1" applyFont="1" applyBorder="1" applyAlignment="1" quotePrefix="1">
      <alignment horizontal="center"/>
    </xf>
    <xf numFmtId="49" fontId="0" fillId="0" borderId="1" xfId="0" applyNumberFormat="1" applyFont="1" applyFill="1" applyBorder="1" applyAlignment="1" quotePrefix="1">
      <alignment horizontal="center"/>
    </xf>
    <xf numFmtId="0" fontId="8" fillId="0" borderId="3" xfId="0" applyFont="1" applyBorder="1" applyAlignment="1">
      <alignment horizontal="left" wrapText="1"/>
    </xf>
    <xf numFmtId="0" fontId="0" fillId="0" borderId="1" xfId="0" applyFont="1" applyFill="1" applyBorder="1" applyAlignment="1">
      <alignment horizontal="center"/>
    </xf>
    <xf numFmtId="0" fontId="0" fillId="0" borderId="3" xfId="0" applyFont="1" applyFill="1" applyBorder="1" applyAlignment="1">
      <alignment horizontal="center"/>
    </xf>
    <xf numFmtId="0" fontId="0" fillId="0" borderId="8" xfId="0" applyFont="1" applyFill="1" applyBorder="1" applyAlignment="1">
      <alignment horizontal="center"/>
    </xf>
    <xf numFmtId="49" fontId="0" fillId="0" borderId="0" xfId="0" applyNumberFormat="1" applyFont="1" applyBorder="1" applyAlignment="1">
      <alignment horizontal="center"/>
    </xf>
    <xf numFmtId="0" fontId="1" fillId="0" borderId="0" xfId="0" applyFont="1" applyBorder="1" applyAlignment="1">
      <alignment horizontal="left" wrapText="1"/>
    </xf>
    <xf numFmtId="183" fontId="0" fillId="0" borderId="0" xfId="0" applyNumberFormat="1" applyFont="1" applyBorder="1" applyAlignment="1">
      <alignment horizontal="right"/>
    </xf>
    <xf numFmtId="183" fontId="0" fillId="0" borderId="0" xfId="0" applyNumberFormat="1" applyFont="1" applyFill="1" applyAlignment="1">
      <alignment/>
    </xf>
    <xf numFmtId="0" fontId="6" fillId="0" borderId="0" xfId="0" applyFont="1" applyAlignment="1">
      <alignment horizontal="left"/>
    </xf>
    <xf numFmtId="0" fontId="6" fillId="0" borderId="0" xfId="0" applyFont="1" applyFill="1" applyAlignment="1">
      <alignment horizontal="left" wrapText="1"/>
    </xf>
    <xf numFmtId="0" fontId="4" fillId="0" borderId="0" xfId="0" applyFont="1" applyAlignment="1">
      <alignment horizontal="center" wrapText="1"/>
    </xf>
    <xf numFmtId="0" fontId="1" fillId="0" borderId="0" xfId="0" applyFont="1" applyFill="1" applyAlignment="1">
      <alignment horizontal="left" wrapText="1"/>
    </xf>
    <xf numFmtId="0" fontId="1" fillId="0" borderId="0" xfId="0" applyFont="1" applyAlignment="1">
      <alignment horizontal="left"/>
    </xf>
    <xf numFmtId="0" fontId="0" fillId="0" borderId="0" xfId="0" applyFont="1" applyFill="1" applyAlignment="1">
      <alignment/>
    </xf>
    <xf numFmtId="0" fontId="1" fillId="0" borderId="3" xfId="0" applyFont="1" applyBorder="1" applyAlignment="1">
      <alignment horizontal="left" wrapText="1"/>
    </xf>
    <xf numFmtId="0" fontId="0" fillId="0" borderId="1" xfId="0" applyFont="1" applyBorder="1" applyAlignment="1">
      <alignment vertical="top" wrapText="1"/>
    </xf>
    <xf numFmtId="0" fontId="0" fillId="0" borderId="1" xfId="0" applyFont="1" applyBorder="1" applyAlignment="1">
      <alignment wrapText="1" shrinkToFit="1"/>
    </xf>
    <xf numFmtId="0" fontId="0" fillId="0" borderId="3" xfId="0" applyFont="1" applyBorder="1" applyAlignment="1">
      <alignment vertical="top" wrapText="1"/>
    </xf>
    <xf numFmtId="0" fontId="0" fillId="0" borderId="1" xfId="0" applyFont="1" applyBorder="1" applyAlignment="1">
      <alignment/>
    </xf>
    <xf numFmtId="0" fontId="0" fillId="0" borderId="3" xfId="0" applyFont="1" applyFill="1" applyBorder="1" applyAlignment="1">
      <alignment wrapText="1"/>
    </xf>
    <xf numFmtId="0" fontId="8" fillId="0" borderId="1" xfId="0" applyFont="1" applyBorder="1" applyAlignment="1">
      <alignment horizontal="left" vertical="center" wrapText="1"/>
    </xf>
    <xf numFmtId="0" fontId="0" fillId="0" borderId="0" xfId="0" applyFont="1" applyFill="1" applyBorder="1" applyAlignment="1">
      <alignment horizontal="center"/>
    </xf>
    <xf numFmtId="0" fontId="0" fillId="0" borderId="9" xfId="0" applyBorder="1" applyAlignment="1">
      <alignment horizontal="right"/>
    </xf>
    <xf numFmtId="0" fontId="0" fillId="0" borderId="3" xfId="0" applyFont="1" applyFill="1" applyBorder="1" applyAlignment="1">
      <alignment horizontal="left" vertical="center" wrapText="1"/>
    </xf>
    <xf numFmtId="0" fontId="0" fillId="0" borderId="0" xfId="0" applyAlignment="1">
      <alignment/>
    </xf>
    <xf numFmtId="0" fontId="0" fillId="0" borderId="0" xfId="0" applyFont="1" applyAlignment="1">
      <alignment/>
    </xf>
    <xf numFmtId="1" fontId="0" fillId="0" borderId="1" xfId="0" applyNumberFormat="1" applyFont="1" applyBorder="1" applyAlignment="1">
      <alignment horizontal="right"/>
    </xf>
    <xf numFmtId="1" fontId="0" fillId="0" borderId="1" xfId="0" applyNumberFormat="1" applyFont="1" applyBorder="1" applyAlignment="1">
      <alignment/>
    </xf>
    <xf numFmtId="0" fontId="8" fillId="0" borderId="3" xfId="0" applyFont="1" applyBorder="1" applyAlignment="1">
      <alignment horizontal="center"/>
    </xf>
    <xf numFmtId="49" fontId="2" fillId="0" borderId="3" xfId="0" applyNumberFormat="1" applyFont="1" applyBorder="1" applyAlignment="1">
      <alignment horizontal="center" wrapText="1"/>
    </xf>
    <xf numFmtId="0" fontId="2" fillId="0" borderId="3" xfId="0" applyFont="1" applyBorder="1" applyAlignment="1">
      <alignment wrapText="1"/>
    </xf>
    <xf numFmtId="49" fontId="0" fillId="0" borderId="3" xfId="0" applyNumberFormat="1" applyFont="1" applyFill="1" applyBorder="1" applyAlignment="1">
      <alignment horizontal="center" wrapText="1"/>
    </xf>
    <xf numFmtId="49" fontId="2" fillId="0" borderId="3" xfId="0" applyNumberFormat="1" applyFont="1" applyBorder="1" applyAlignment="1">
      <alignment horizontal="center"/>
    </xf>
    <xf numFmtId="0" fontId="2" fillId="0" borderId="4" xfId="0" applyFont="1" applyBorder="1" applyAlignment="1">
      <alignment wrapText="1"/>
    </xf>
    <xf numFmtId="49" fontId="0" fillId="0" borderId="4" xfId="0" applyNumberFormat="1" applyFont="1" applyBorder="1" applyAlignment="1">
      <alignment horizontal="center"/>
    </xf>
    <xf numFmtId="0" fontId="0" fillId="0" borderId="4" xfId="0" applyFont="1" applyFill="1" applyBorder="1" applyAlignment="1">
      <alignment wrapText="1"/>
    </xf>
    <xf numFmtId="49" fontId="0" fillId="0" borderId="3" xfId="0" applyNumberFormat="1" applyFont="1" applyFill="1" applyBorder="1" applyAlignment="1">
      <alignment horizontal="center"/>
    </xf>
    <xf numFmtId="49" fontId="2" fillId="0" borderId="3" xfId="0" applyNumberFormat="1" applyFont="1" applyFill="1" applyBorder="1" applyAlignment="1">
      <alignment horizontal="center"/>
    </xf>
    <xf numFmtId="0" fontId="2" fillId="0" borderId="1" xfId="0" applyFont="1" applyBorder="1" applyAlignment="1">
      <alignment wrapText="1"/>
    </xf>
    <xf numFmtId="0" fontId="2" fillId="0" borderId="3" xfId="0" applyFont="1" applyBorder="1" applyAlignment="1">
      <alignment horizontal="left" vertical="top" wrapText="1"/>
    </xf>
    <xf numFmtId="49" fontId="2" fillId="0" borderId="2" xfId="0" applyNumberFormat="1" applyFont="1" applyBorder="1" applyAlignment="1">
      <alignment horizontal="center"/>
    </xf>
    <xf numFmtId="0" fontId="2" fillId="0" borderId="2" xfId="0" applyFont="1" applyBorder="1" applyAlignment="1">
      <alignment horizontal="left" wrapText="1"/>
    </xf>
    <xf numFmtId="0" fontId="5" fillId="0" borderId="3" xfId="0" applyFont="1" applyBorder="1" applyAlignment="1">
      <alignment horizontal="center" vertical="top" wrapText="1"/>
    </xf>
    <xf numFmtId="1" fontId="0" fillId="0" borderId="0" xfId="0" applyNumberFormat="1" applyFont="1" applyAlignment="1">
      <alignment/>
    </xf>
    <xf numFmtId="1" fontId="0" fillId="0" borderId="1" xfId="0" applyNumberFormat="1" applyFont="1" applyFill="1" applyBorder="1" applyAlignment="1">
      <alignment horizontal="right"/>
    </xf>
    <xf numFmtId="1" fontId="0" fillId="0" borderId="0" xfId="0" applyNumberFormat="1" applyFont="1" applyFill="1" applyAlignment="1">
      <alignment/>
    </xf>
    <xf numFmtId="1" fontId="0" fillId="0" borderId="1" xfId="0" applyNumberFormat="1" applyFont="1" applyBorder="1" applyAlignment="1">
      <alignment horizontal="right" wrapText="1"/>
    </xf>
    <xf numFmtId="1" fontId="0" fillId="0" borderId="1" xfId="0" applyNumberFormat="1" applyFont="1" applyFill="1" applyBorder="1" applyAlignment="1">
      <alignment/>
    </xf>
    <xf numFmtId="1" fontId="0" fillId="0" borderId="1" xfId="0" applyNumberFormat="1" applyFont="1" applyBorder="1" applyAlignment="1">
      <alignment horizontal="right"/>
    </xf>
    <xf numFmtId="1" fontId="0" fillId="0" borderId="0" xfId="0" applyNumberFormat="1" applyFont="1" applyFill="1" applyAlignment="1">
      <alignment/>
    </xf>
    <xf numFmtId="49" fontId="0" fillId="0" borderId="1" xfId="0" applyNumberFormat="1" applyFont="1" applyBorder="1" applyAlignment="1">
      <alignment horizontal="center"/>
    </xf>
    <xf numFmtId="1" fontId="2" fillId="0" borderId="1" xfId="0" applyNumberFormat="1" applyFont="1" applyBorder="1" applyAlignment="1">
      <alignment horizontal="right"/>
    </xf>
    <xf numFmtId="1" fontId="2" fillId="0" borderId="1" xfId="0" applyNumberFormat="1" applyFont="1" applyFill="1" applyBorder="1" applyAlignment="1">
      <alignment horizontal="right"/>
    </xf>
    <xf numFmtId="0" fontId="0" fillId="0" borderId="0" xfId="0" applyFont="1" applyBorder="1" applyAlignment="1">
      <alignment/>
    </xf>
    <xf numFmtId="0" fontId="0" fillId="0" borderId="9" xfId="0" applyFont="1" applyBorder="1" applyAlignment="1">
      <alignment/>
    </xf>
    <xf numFmtId="1" fontId="6" fillId="0" borderId="0" xfId="0" applyNumberFormat="1" applyFont="1" applyAlignment="1">
      <alignment horizontal="left"/>
    </xf>
    <xf numFmtId="1" fontId="1" fillId="0" borderId="0" xfId="0" applyNumberFormat="1" applyFont="1" applyAlignment="1">
      <alignment horizontal="left"/>
    </xf>
    <xf numFmtId="1" fontId="8" fillId="0" borderId="3" xfId="0" applyNumberFormat="1" applyFont="1" applyBorder="1" applyAlignment="1">
      <alignment horizontal="center" vertical="center"/>
    </xf>
    <xf numFmtId="1" fontId="8" fillId="0" borderId="1" xfId="0" applyNumberFormat="1" applyFont="1" applyBorder="1" applyAlignment="1">
      <alignment horizontal="right"/>
    </xf>
    <xf numFmtId="1" fontId="8" fillId="0" borderId="1" xfId="0" applyNumberFormat="1" applyFont="1" applyBorder="1" applyAlignment="1">
      <alignment horizontal="center" vertical="center"/>
    </xf>
    <xf numFmtId="1" fontId="8" fillId="0" borderId="3" xfId="0" applyNumberFormat="1" applyFont="1" applyBorder="1" applyAlignment="1">
      <alignment horizontal="center" vertical="center" wrapText="1"/>
    </xf>
    <xf numFmtId="1" fontId="8" fillId="0" borderId="0" xfId="0" applyNumberFormat="1" applyFont="1" applyAlignment="1">
      <alignment horizontal="center" vertical="center"/>
    </xf>
    <xf numFmtId="1" fontId="8" fillId="0" borderId="0" xfId="0" applyNumberFormat="1" applyFont="1" applyAlignment="1">
      <alignment/>
    </xf>
    <xf numFmtId="1" fontId="8" fillId="0" borderId="0" xfId="0" applyNumberFormat="1" applyFont="1" applyAlignment="1">
      <alignment/>
    </xf>
    <xf numFmtId="1" fontId="8" fillId="0" borderId="3" xfId="0" applyNumberFormat="1" applyFont="1" applyFill="1" applyBorder="1" applyAlignment="1">
      <alignment horizontal="left" wrapText="1"/>
    </xf>
    <xf numFmtId="1" fontId="8" fillId="0" borderId="3" xfId="0" applyNumberFormat="1" applyFont="1" applyBorder="1" applyAlignment="1">
      <alignment horizontal="left" wrapText="1"/>
    </xf>
    <xf numFmtId="1" fontId="8" fillId="0" borderId="1" xfId="0" applyNumberFormat="1" applyFont="1" applyBorder="1" applyAlignment="1">
      <alignment horizontal="left" vertical="center" wrapText="1"/>
    </xf>
    <xf numFmtId="1" fontId="8" fillId="0" borderId="3" xfId="0" applyNumberFormat="1" applyFont="1" applyBorder="1" applyAlignment="1">
      <alignment horizontal="left" vertical="center" wrapText="1"/>
    </xf>
    <xf numFmtId="1" fontId="8" fillId="0" borderId="1" xfId="0" applyNumberFormat="1" applyFont="1" applyFill="1" applyBorder="1" applyAlignment="1">
      <alignment horizontal="left" wrapText="1"/>
    </xf>
    <xf numFmtId="1" fontId="8" fillId="0" borderId="4" xfId="0" applyNumberFormat="1" applyFont="1" applyFill="1" applyBorder="1" applyAlignment="1">
      <alignment horizontal="left" wrapText="1"/>
    </xf>
    <xf numFmtId="0" fontId="0" fillId="0" borderId="10" xfId="0" applyFont="1" applyBorder="1" applyAlignment="1">
      <alignment horizontal="center" vertical="center"/>
    </xf>
    <xf numFmtId="0" fontId="6" fillId="0" borderId="0" xfId="0" applyFont="1" applyAlignment="1">
      <alignment horizontal="left"/>
    </xf>
    <xf numFmtId="0" fontId="4" fillId="0" borderId="0" xfId="0" applyFont="1" applyAlignment="1">
      <alignment horizontal="center" wrapText="1"/>
    </xf>
    <xf numFmtId="0" fontId="6" fillId="0" borderId="0" xfId="0" applyFont="1" applyFill="1" applyAlignment="1">
      <alignment horizontal="left" wrapText="1"/>
    </xf>
    <xf numFmtId="0" fontId="0" fillId="0" borderId="9" xfId="0" applyFont="1" applyFill="1" applyBorder="1" applyAlignment="1">
      <alignment horizontal="left"/>
    </xf>
    <xf numFmtId="0" fontId="6" fillId="0" borderId="0" xfId="0" applyFont="1" applyAlignment="1">
      <alignment horizontal="left" wrapText="1"/>
    </xf>
    <xf numFmtId="0" fontId="0" fillId="0" borderId="7"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Fill="1" applyBorder="1" applyAlignment="1">
      <alignment horizontal="center"/>
    </xf>
    <xf numFmtId="0" fontId="0" fillId="0" borderId="1" xfId="0" applyFont="1" applyBorder="1" applyAlignment="1">
      <alignment horizontal="center" vertical="center" wrapText="1"/>
    </xf>
    <xf numFmtId="0" fontId="0" fillId="0" borderId="7"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 xfId="0" applyFont="1" applyFill="1" applyBorder="1" applyAlignment="1">
      <alignment horizontal="center" vertical="center"/>
    </xf>
    <xf numFmtId="0" fontId="1" fillId="0" borderId="0" xfId="0" applyFont="1" applyFill="1" applyAlignment="1">
      <alignment horizontal="left" wrapText="1"/>
    </xf>
    <xf numFmtId="0" fontId="0" fillId="0" borderId="0" xfId="0" applyFont="1" applyFill="1" applyBorder="1" applyAlignment="1">
      <alignment horizontal="left"/>
    </xf>
    <xf numFmtId="0" fontId="0" fillId="0" borderId="1" xfId="0" applyFont="1" applyBorder="1" applyAlignment="1">
      <alignment horizontal="center" vertical="center"/>
    </xf>
    <xf numFmtId="0" fontId="0" fillId="0" borderId="7" xfId="0" applyFont="1" applyBorder="1" applyAlignment="1">
      <alignment horizontal="center" vertical="center"/>
    </xf>
    <xf numFmtId="0" fontId="0" fillId="0" borderId="5"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10" xfId="0" applyFont="1" applyBorder="1" applyAlignment="1">
      <alignment horizontal="center" vertical="center"/>
    </xf>
    <xf numFmtId="49" fontId="0" fillId="0" borderId="7"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xf>
    <xf numFmtId="0" fontId="0" fillId="0" borderId="2" xfId="0" applyFont="1" applyBorder="1" applyAlignment="1">
      <alignment horizontal="center" vertical="center" wrapText="1"/>
    </xf>
    <xf numFmtId="0" fontId="0" fillId="0" borderId="6" xfId="0" applyBorder="1" applyAlignment="1">
      <alignment horizontal="center" vertical="center"/>
    </xf>
    <xf numFmtId="0" fontId="0" fillId="0" borderId="5" xfId="0" applyFont="1" applyBorder="1" applyAlignment="1">
      <alignment horizontal="center" vertical="center"/>
    </xf>
    <xf numFmtId="0" fontId="8" fillId="0" borderId="7" xfId="0" applyFont="1" applyBorder="1" applyAlignment="1">
      <alignment horizontal="center" vertical="center" wrapText="1"/>
    </xf>
    <xf numFmtId="0" fontId="0" fillId="0" borderId="5" xfId="0"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top"/>
    </xf>
    <xf numFmtId="0" fontId="0" fillId="0" borderId="5" xfId="0" applyBorder="1" applyAlignment="1">
      <alignment horizontal="center"/>
    </xf>
    <xf numFmtId="49" fontId="0" fillId="0" borderId="7" xfId="0" applyNumberFormat="1" applyFont="1" applyBorder="1" applyAlignment="1">
      <alignment horizontal="center" vertical="center" wrapText="1"/>
    </xf>
    <xf numFmtId="0" fontId="0" fillId="0" borderId="5" xfId="0" applyBorder="1" applyAlignment="1">
      <alignment/>
    </xf>
    <xf numFmtId="0" fontId="0" fillId="0" borderId="3" xfId="0" applyFont="1" applyBorder="1" applyAlignment="1">
      <alignment horizontal="center" vertical="center" wrapText="1"/>
    </xf>
    <xf numFmtId="0" fontId="0" fillId="0" borderId="8" xfId="0" applyBorder="1" applyAlignment="1">
      <alignment/>
    </xf>
    <xf numFmtId="0" fontId="0" fillId="0" borderId="10" xfId="0" applyBorder="1" applyAlignment="1">
      <alignment/>
    </xf>
    <xf numFmtId="0" fontId="0" fillId="0" borderId="7" xfId="0" applyFont="1" applyBorder="1" applyAlignment="1">
      <alignment horizontal="center" vertical="center"/>
    </xf>
    <xf numFmtId="0" fontId="0" fillId="0" borderId="0" xfId="0" applyAlignment="1">
      <alignmen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істо"/>
      <sheetName val="Л"/>
      <sheetName val="Х"/>
      <sheetName val="О"/>
      <sheetName val="ж"/>
      <sheetName val="Ш"/>
      <sheetName val="З"/>
      <sheetName val="К"/>
    </sheetNames>
    <sheetDataSet>
      <sheetData sheetId="0">
        <row r="10">
          <cell r="D10">
            <v>3372458</v>
          </cell>
          <cell r="E10">
            <v>1204465</v>
          </cell>
          <cell r="F10">
            <v>111036</v>
          </cell>
          <cell r="I10">
            <v>47900</v>
          </cell>
          <cell r="K10">
            <v>32900</v>
          </cell>
        </row>
        <row r="12">
          <cell r="D12">
            <v>161364</v>
          </cell>
        </row>
        <row r="13">
          <cell r="D13">
            <v>360000</v>
          </cell>
        </row>
        <row r="14">
          <cell r="L14">
            <v>3339548</v>
          </cell>
          <cell r="M14">
            <v>3339548</v>
          </cell>
        </row>
        <row r="15">
          <cell r="I15">
            <v>10000000</v>
          </cell>
          <cell r="L15">
            <v>6000000</v>
          </cell>
        </row>
        <row r="16">
          <cell r="D16">
            <v>1217276</v>
          </cell>
          <cell r="E16">
            <v>0</v>
          </cell>
          <cell r="F16">
            <v>0</v>
          </cell>
          <cell r="G16">
            <v>500000</v>
          </cell>
        </row>
        <row r="26">
          <cell r="D26">
            <v>505255</v>
          </cell>
          <cell r="E26">
            <v>332084</v>
          </cell>
        </row>
        <row r="27">
          <cell r="D27">
            <v>1013350</v>
          </cell>
        </row>
        <row r="30">
          <cell r="D30">
            <v>432601</v>
          </cell>
          <cell r="E30">
            <v>255188</v>
          </cell>
          <cell r="F30">
            <v>15505</v>
          </cell>
        </row>
        <row r="31">
          <cell r="G31">
            <v>10441235</v>
          </cell>
        </row>
        <row r="32">
          <cell r="G32">
            <v>1500000</v>
          </cell>
        </row>
        <row r="33">
          <cell r="G33">
            <v>300000</v>
          </cell>
        </row>
        <row r="34">
          <cell r="D34">
            <v>4863900</v>
          </cell>
        </row>
        <row r="35">
          <cell r="L35">
            <v>780000</v>
          </cell>
          <cell r="M35">
            <v>780000</v>
          </cell>
        </row>
        <row r="38">
          <cell r="D38">
            <v>327200</v>
          </cell>
          <cell r="E38">
            <v>0</v>
          </cell>
          <cell r="F38">
            <v>0</v>
          </cell>
          <cell r="G38">
            <v>0</v>
          </cell>
          <cell r="I38">
            <v>0</v>
          </cell>
          <cell r="J38">
            <v>0</v>
          </cell>
          <cell r="K38">
            <v>0</v>
          </cell>
          <cell r="L38">
            <v>0</v>
          </cell>
        </row>
        <row r="44">
          <cell r="D44">
            <v>366630</v>
          </cell>
          <cell r="E44">
            <v>192724</v>
          </cell>
          <cell r="F44">
            <v>19599</v>
          </cell>
          <cell r="G44">
            <v>150000</v>
          </cell>
        </row>
        <row r="45">
          <cell r="D45">
            <v>740000</v>
          </cell>
        </row>
        <row r="46">
          <cell r="D46">
            <v>80000</v>
          </cell>
        </row>
        <row r="48">
          <cell r="D48">
            <v>15928765</v>
          </cell>
          <cell r="F48">
            <v>5698765</v>
          </cell>
          <cell r="G48">
            <v>300000</v>
          </cell>
          <cell r="I48">
            <v>400000</v>
          </cell>
        </row>
        <row r="49">
          <cell r="L49">
            <v>17000000</v>
          </cell>
          <cell r="M49">
            <v>17000000</v>
          </cell>
        </row>
        <row r="50">
          <cell r="H50">
            <v>200000</v>
          </cell>
          <cell r="L50">
            <v>200000</v>
          </cell>
          <cell r="M50">
            <v>200000</v>
          </cell>
        </row>
        <row r="51">
          <cell r="I51">
            <v>6380000</v>
          </cell>
          <cell r="K51">
            <v>1280000</v>
          </cell>
          <cell r="L51">
            <v>1000000</v>
          </cell>
        </row>
        <row r="52">
          <cell r="L52">
            <v>8000000</v>
          </cell>
          <cell r="M52">
            <v>8000000</v>
          </cell>
        </row>
        <row r="58">
          <cell r="D58">
            <v>272100</v>
          </cell>
          <cell r="E58">
            <v>184525</v>
          </cell>
        </row>
        <row r="59">
          <cell r="D59">
            <v>200000</v>
          </cell>
        </row>
        <row r="61">
          <cell r="D61">
            <v>203740</v>
          </cell>
          <cell r="E61">
            <v>121441</v>
          </cell>
          <cell r="F61">
            <v>4850</v>
          </cell>
        </row>
        <row r="62">
          <cell r="I62">
            <v>730870</v>
          </cell>
          <cell r="L62">
            <v>3036900</v>
          </cell>
        </row>
        <row r="64">
          <cell r="D64">
            <v>236290</v>
          </cell>
          <cell r="E64">
            <v>149478</v>
          </cell>
          <cell r="F64">
            <v>5881</v>
          </cell>
          <cell r="G64">
            <v>3500</v>
          </cell>
        </row>
        <row r="67">
          <cell r="D67">
            <v>5842912</v>
          </cell>
          <cell r="E67">
            <v>3695531</v>
          </cell>
          <cell r="F67">
            <v>486952</v>
          </cell>
          <cell r="I67">
            <v>1246400</v>
          </cell>
          <cell r="J67">
            <v>616212</v>
          </cell>
          <cell r="K67">
            <v>21887</v>
          </cell>
          <cell r="L67">
            <v>2600</v>
          </cell>
        </row>
        <row r="68">
          <cell r="D68">
            <v>5063212</v>
          </cell>
          <cell r="E68">
            <v>3126998</v>
          </cell>
          <cell r="F68">
            <v>441910</v>
          </cell>
          <cell r="I68">
            <v>137386</v>
          </cell>
          <cell r="J68">
            <v>30000</v>
          </cell>
          <cell r="K68">
            <v>7077</v>
          </cell>
          <cell r="L68">
            <v>43754</v>
          </cell>
        </row>
        <row r="69">
          <cell r="D69">
            <v>72600</v>
          </cell>
        </row>
        <row r="70">
          <cell r="D70">
            <v>361636</v>
          </cell>
          <cell r="E70">
            <v>238190</v>
          </cell>
          <cell r="F70">
            <v>6160</v>
          </cell>
        </row>
        <row r="71">
          <cell r="D71">
            <v>348578</v>
          </cell>
          <cell r="E71">
            <v>203956</v>
          </cell>
        </row>
        <row r="72">
          <cell r="D72">
            <v>116057</v>
          </cell>
          <cell r="E72">
            <v>58274</v>
          </cell>
          <cell r="I72">
            <v>19082</v>
          </cell>
          <cell r="L72">
            <v>3500</v>
          </cell>
        </row>
        <row r="73">
          <cell r="D73">
            <v>795</v>
          </cell>
        </row>
        <row r="75">
          <cell r="D75">
            <v>2511050</v>
          </cell>
          <cell r="E75">
            <v>1644234</v>
          </cell>
          <cell r="F75">
            <v>83400</v>
          </cell>
          <cell r="I75">
            <v>384</v>
          </cell>
        </row>
        <row r="77">
          <cell r="D77">
            <v>305205</v>
          </cell>
          <cell r="E77">
            <v>184475</v>
          </cell>
          <cell r="F77">
            <v>9114</v>
          </cell>
        </row>
        <row r="78">
          <cell r="D78">
            <v>531000</v>
          </cell>
        </row>
        <row r="81">
          <cell r="D81">
            <v>3099200</v>
          </cell>
        </row>
        <row r="85">
          <cell r="D85">
            <v>3865000</v>
          </cell>
          <cell r="E85">
            <v>2246900</v>
          </cell>
          <cell r="F85">
            <v>218300</v>
          </cell>
          <cell r="I85">
            <v>31479</v>
          </cell>
          <cell r="K85">
            <v>11740</v>
          </cell>
        </row>
        <row r="86">
          <cell r="D86">
            <v>134700</v>
          </cell>
        </row>
        <row r="87">
          <cell r="D87">
            <v>4714181</v>
          </cell>
        </row>
        <row r="88">
          <cell r="D88">
            <v>9061919</v>
          </cell>
        </row>
        <row r="89">
          <cell r="D89">
            <v>1500000</v>
          </cell>
          <cell r="E89">
            <v>0</v>
          </cell>
          <cell r="F89">
            <v>0</v>
          </cell>
          <cell r="G89">
            <v>0</v>
          </cell>
        </row>
        <row r="95">
          <cell r="D95">
            <v>124500</v>
          </cell>
          <cell r="E95">
            <v>88241</v>
          </cell>
        </row>
        <row r="97">
          <cell r="D97">
            <v>389613</v>
          </cell>
        </row>
        <row r="98">
          <cell r="D98">
            <v>1980807</v>
          </cell>
          <cell r="E98">
            <v>993846</v>
          </cell>
          <cell r="F98">
            <v>199508</v>
          </cell>
          <cell r="G98">
            <v>77500</v>
          </cell>
          <cell r="I98">
            <v>15415</v>
          </cell>
          <cell r="K98">
            <v>215</v>
          </cell>
        </row>
        <row r="99">
          <cell r="D99">
            <v>914168</v>
          </cell>
        </row>
        <row r="100">
          <cell r="D100">
            <v>6228396</v>
          </cell>
          <cell r="E100">
            <v>4292899</v>
          </cell>
          <cell r="F100">
            <v>235453</v>
          </cell>
          <cell r="I100">
            <v>810000</v>
          </cell>
          <cell r="J100">
            <v>404470</v>
          </cell>
          <cell r="K100">
            <v>78714</v>
          </cell>
          <cell r="L100">
            <v>40000</v>
          </cell>
        </row>
        <row r="101">
          <cell r="D101">
            <v>594516</v>
          </cell>
          <cell r="E101">
            <v>165245</v>
          </cell>
          <cell r="F101">
            <v>11068</v>
          </cell>
          <cell r="I101">
            <v>400</v>
          </cell>
        </row>
        <row r="103">
          <cell r="D103">
            <v>221928</v>
          </cell>
          <cell r="E103">
            <v>134184</v>
          </cell>
          <cell r="F103">
            <v>12341</v>
          </cell>
        </row>
        <row r="104">
          <cell r="M104">
            <v>0</v>
          </cell>
        </row>
        <row r="105">
          <cell r="D105">
            <v>48239500</v>
          </cell>
          <cell r="E105">
            <v>26707200</v>
          </cell>
          <cell r="F105">
            <v>3477700</v>
          </cell>
          <cell r="G105">
            <v>50000</v>
          </cell>
          <cell r="I105">
            <v>443186</v>
          </cell>
          <cell r="J105">
            <v>1605</v>
          </cell>
          <cell r="K105">
            <v>120201</v>
          </cell>
          <cell r="L105">
            <v>4500</v>
          </cell>
        </row>
        <row r="106">
          <cell r="D106">
            <v>1724200</v>
          </cell>
          <cell r="E106">
            <v>973100</v>
          </cell>
          <cell r="F106">
            <v>260100</v>
          </cell>
          <cell r="I106">
            <v>185000</v>
          </cell>
          <cell r="K106">
            <v>1500</v>
          </cell>
          <cell r="L106">
            <v>10000</v>
          </cell>
        </row>
        <row r="107">
          <cell r="D107">
            <v>827800</v>
          </cell>
          <cell r="E107">
            <v>559300</v>
          </cell>
          <cell r="F107">
            <v>27400</v>
          </cell>
        </row>
        <row r="108">
          <cell r="D108">
            <v>521700</v>
          </cell>
          <cell r="E108">
            <v>347400</v>
          </cell>
          <cell r="F108">
            <v>16800</v>
          </cell>
        </row>
        <row r="109">
          <cell r="D109">
            <v>61800</v>
          </cell>
          <cell r="E109">
            <v>40100</v>
          </cell>
        </row>
        <row r="110">
          <cell r="D110">
            <v>3300600</v>
          </cell>
        </row>
        <row r="111">
          <cell r="D111">
            <v>9600</v>
          </cell>
          <cell r="E111">
            <v>7000</v>
          </cell>
        </row>
        <row r="112">
          <cell r="D112">
            <v>161900</v>
          </cell>
          <cell r="E112">
            <v>78000</v>
          </cell>
          <cell r="F112">
            <v>9700</v>
          </cell>
          <cell r="G112">
            <v>15000</v>
          </cell>
        </row>
        <row r="113">
          <cell r="D113">
            <v>240000</v>
          </cell>
        </row>
        <row r="115">
          <cell r="D115">
            <v>192470</v>
          </cell>
          <cell r="E115">
            <v>121048</v>
          </cell>
          <cell r="F115">
            <v>8927</v>
          </cell>
        </row>
        <row r="116">
          <cell r="M116">
            <v>0</v>
          </cell>
        </row>
        <row r="117">
          <cell r="D117">
            <v>200000</v>
          </cell>
        </row>
        <row r="118">
          <cell r="D118">
            <v>1521245</v>
          </cell>
          <cell r="E118">
            <v>869769</v>
          </cell>
          <cell r="F118">
            <v>151910</v>
          </cell>
          <cell r="I118">
            <v>61000</v>
          </cell>
          <cell r="J118">
            <v>35200</v>
          </cell>
          <cell r="K118">
            <v>4500</v>
          </cell>
        </row>
        <row r="119">
          <cell r="D119">
            <v>891443</v>
          </cell>
          <cell r="E119">
            <v>353900</v>
          </cell>
          <cell r="F119">
            <v>214900</v>
          </cell>
          <cell r="H119">
            <v>61000</v>
          </cell>
          <cell r="I119">
            <v>38500</v>
          </cell>
          <cell r="J119">
            <v>9500</v>
          </cell>
          <cell r="K119">
            <v>2800</v>
          </cell>
          <cell r="L119">
            <v>22500</v>
          </cell>
        </row>
        <row r="120">
          <cell r="D120">
            <v>97063</v>
          </cell>
          <cell r="E120">
            <v>51138</v>
          </cell>
          <cell r="F120">
            <v>11020</v>
          </cell>
          <cell r="H120">
            <v>27205</v>
          </cell>
          <cell r="I120">
            <v>23705</v>
          </cell>
          <cell r="J120">
            <v>8640</v>
          </cell>
          <cell r="K120">
            <v>2844</v>
          </cell>
          <cell r="L120">
            <v>3500</v>
          </cell>
        </row>
        <row r="121">
          <cell r="D121">
            <v>52749</v>
          </cell>
          <cell r="E121">
            <v>27807</v>
          </cell>
          <cell r="G121">
            <v>7000</v>
          </cell>
          <cell r="H121">
            <v>0</v>
          </cell>
        </row>
        <row r="123">
          <cell r="D123">
            <v>76990</v>
          </cell>
          <cell r="E123">
            <v>50619</v>
          </cell>
        </row>
        <row r="124">
          <cell r="D124">
            <v>147300</v>
          </cell>
          <cell r="E124">
            <v>86300</v>
          </cell>
        </row>
        <row r="125">
          <cell r="D125">
            <v>19700</v>
          </cell>
        </row>
        <row r="126">
          <cell r="D126">
            <v>150000</v>
          </cell>
        </row>
        <row r="128">
          <cell r="D128">
            <v>21500</v>
          </cell>
        </row>
        <row r="130">
          <cell r="D130">
            <v>250100</v>
          </cell>
          <cell r="E130">
            <v>148540</v>
          </cell>
        </row>
        <row r="132">
          <cell r="D132">
            <v>228230</v>
          </cell>
          <cell r="E132">
            <v>140216</v>
          </cell>
        </row>
        <row r="134">
          <cell r="D134">
            <v>599952</v>
          </cell>
          <cell r="E134">
            <v>162382</v>
          </cell>
          <cell r="F134">
            <v>14570</v>
          </cell>
        </row>
        <row r="136">
          <cell r="D136">
            <v>330232</v>
          </cell>
          <cell r="E136">
            <v>215069</v>
          </cell>
          <cell r="F136">
            <v>5500</v>
          </cell>
        </row>
        <row r="137">
          <cell r="M137">
            <v>0</v>
          </cell>
        </row>
        <row r="138">
          <cell r="G138">
            <v>300000</v>
          </cell>
        </row>
        <row r="139">
          <cell r="D139">
            <v>994500</v>
          </cell>
          <cell r="E139">
            <v>676307</v>
          </cell>
          <cell r="I139">
            <v>63000</v>
          </cell>
          <cell r="J139">
            <v>9485</v>
          </cell>
          <cell r="K139">
            <v>1638</v>
          </cell>
        </row>
        <row r="140">
          <cell r="D140">
            <v>896700</v>
          </cell>
          <cell r="E140">
            <v>653106</v>
          </cell>
          <cell r="F140">
            <v>8885</v>
          </cell>
          <cell r="I140">
            <v>20000</v>
          </cell>
          <cell r="K140">
            <v>3015</v>
          </cell>
        </row>
        <row r="142">
          <cell r="D142">
            <v>227850</v>
          </cell>
          <cell r="E142">
            <v>143540</v>
          </cell>
        </row>
        <row r="145">
          <cell r="D145">
            <v>464497</v>
          </cell>
          <cell r="E145">
            <v>256851</v>
          </cell>
          <cell r="F145">
            <v>11892</v>
          </cell>
        </row>
        <row r="147">
          <cell r="D147">
            <v>120411700</v>
          </cell>
        </row>
        <row r="148">
          <cell r="D148">
            <v>35100</v>
          </cell>
        </row>
        <row r="149">
          <cell r="D149">
            <v>212355217</v>
          </cell>
        </row>
        <row r="150">
          <cell r="G150">
            <v>780000</v>
          </cell>
        </row>
        <row r="152">
          <cell r="D152">
            <v>389425</v>
          </cell>
          <cell r="E152">
            <v>264120</v>
          </cell>
        </row>
        <row r="153">
          <cell r="L153">
            <v>30429000</v>
          </cell>
          <cell r="M153">
            <v>30429000</v>
          </cell>
        </row>
        <row r="154">
          <cell r="L154">
            <v>352000</v>
          </cell>
          <cell r="M154">
            <v>352000</v>
          </cell>
        </row>
        <row r="155">
          <cell r="H155">
            <v>1332833</v>
          </cell>
          <cell r="L155">
            <v>1332833</v>
          </cell>
          <cell r="M155">
            <v>1332833</v>
          </cell>
        </row>
        <row r="158">
          <cell r="D158">
            <v>5740500</v>
          </cell>
        </row>
        <row r="159">
          <cell r="C159">
            <v>494068700</v>
          </cell>
          <cell r="D159">
            <v>479644465</v>
          </cell>
          <cell r="E159">
            <v>52445690</v>
          </cell>
          <cell r="F159">
            <v>11779146</v>
          </cell>
          <cell r="G159">
            <v>14424235</v>
          </cell>
          <cell r="H159">
            <v>92254342</v>
          </cell>
          <cell r="I159">
            <v>20653707</v>
          </cell>
          <cell r="J159">
            <v>1115112</v>
          </cell>
          <cell r="K159">
            <v>1569031</v>
          </cell>
          <cell r="L159">
            <v>71600635</v>
          </cell>
          <cell r="M159">
            <v>61433381</v>
          </cell>
          <cell r="N159">
            <v>586323042</v>
          </cell>
        </row>
      </sheetData>
      <sheetData sheetId="1">
        <row r="12">
          <cell r="D12">
            <v>1074954</v>
          </cell>
          <cell r="E12">
            <v>617601</v>
          </cell>
          <cell r="F12">
            <v>85426</v>
          </cell>
          <cell r="I12">
            <v>50700</v>
          </cell>
          <cell r="K12">
            <v>34400</v>
          </cell>
          <cell r="L12">
            <v>4700</v>
          </cell>
        </row>
        <row r="14">
          <cell r="D14">
            <v>12223939</v>
          </cell>
          <cell r="E14">
            <v>7220292</v>
          </cell>
          <cell r="F14">
            <v>1102488</v>
          </cell>
          <cell r="I14">
            <v>365290</v>
          </cell>
          <cell r="J14">
            <v>115300</v>
          </cell>
          <cell r="K14">
            <v>63200</v>
          </cell>
          <cell r="L14">
            <v>20000</v>
          </cell>
        </row>
        <row r="15">
          <cell r="D15">
            <v>1624003</v>
          </cell>
          <cell r="E15">
            <v>958909</v>
          </cell>
          <cell r="F15">
            <v>200272</v>
          </cell>
          <cell r="I15">
            <v>14640</v>
          </cell>
          <cell r="K15">
            <v>13440</v>
          </cell>
        </row>
        <row r="16">
          <cell r="D16">
            <v>1241454</v>
          </cell>
          <cell r="E16">
            <v>826997</v>
          </cell>
          <cell r="F16">
            <v>19518</v>
          </cell>
          <cell r="I16">
            <v>1200</v>
          </cell>
        </row>
        <row r="17">
          <cell r="D17">
            <v>865874</v>
          </cell>
          <cell r="E17">
            <v>480972</v>
          </cell>
          <cell r="F17">
            <v>61922</v>
          </cell>
          <cell r="I17">
            <v>561100</v>
          </cell>
          <cell r="J17">
            <v>270000</v>
          </cell>
          <cell r="K17">
            <v>17700</v>
          </cell>
          <cell r="L17">
            <v>14000</v>
          </cell>
        </row>
        <row r="18">
          <cell r="D18">
            <v>25350</v>
          </cell>
        </row>
        <row r="19">
          <cell r="I19">
            <v>88000</v>
          </cell>
          <cell r="L19">
            <v>10000</v>
          </cell>
        </row>
        <row r="20">
          <cell r="D20">
            <v>193420</v>
          </cell>
          <cell r="E20">
            <v>0</v>
          </cell>
          <cell r="F20">
            <v>0</v>
          </cell>
          <cell r="G20">
            <v>120000</v>
          </cell>
          <cell r="I20">
            <v>0</v>
          </cell>
          <cell r="J20">
            <v>0</v>
          </cell>
          <cell r="K20">
            <v>0</v>
          </cell>
          <cell r="L20">
            <v>0</v>
          </cell>
          <cell r="M20">
            <v>0</v>
          </cell>
        </row>
        <row r="25">
          <cell r="D25">
            <v>87237</v>
          </cell>
          <cell r="E25">
            <v>62947</v>
          </cell>
        </row>
        <row r="27">
          <cell r="D27">
            <v>7998898</v>
          </cell>
          <cell r="E27">
            <v>4446600</v>
          </cell>
          <cell r="F27">
            <v>1082152</v>
          </cell>
          <cell r="I27">
            <v>565675</v>
          </cell>
          <cell r="J27">
            <v>15000</v>
          </cell>
          <cell r="K27">
            <v>1550</v>
          </cell>
        </row>
        <row r="28">
          <cell r="D28">
            <v>16609432</v>
          </cell>
          <cell r="E28">
            <v>10563543</v>
          </cell>
          <cell r="F28">
            <v>1807910</v>
          </cell>
          <cell r="I28">
            <v>499209</v>
          </cell>
          <cell r="J28">
            <v>180000</v>
          </cell>
          <cell r="K28">
            <v>102100</v>
          </cell>
        </row>
        <row r="29">
          <cell r="D29">
            <v>9100</v>
          </cell>
        </row>
        <row r="30">
          <cell r="D30">
            <v>119230</v>
          </cell>
          <cell r="E30">
            <v>84000</v>
          </cell>
        </row>
        <row r="31">
          <cell r="D31">
            <v>302330</v>
          </cell>
          <cell r="E31">
            <v>199400</v>
          </cell>
          <cell r="I31">
            <v>7000</v>
          </cell>
        </row>
        <row r="32">
          <cell r="D32">
            <v>176050</v>
          </cell>
          <cell r="E32">
            <v>100000</v>
          </cell>
          <cell r="F32">
            <v>1850</v>
          </cell>
        </row>
        <row r="33">
          <cell r="D33">
            <v>19080</v>
          </cell>
        </row>
        <row r="35">
          <cell r="D35">
            <v>804932</v>
          </cell>
          <cell r="E35">
            <v>540885</v>
          </cell>
          <cell r="F35">
            <v>23041</v>
          </cell>
        </row>
        <row r="37">
          <cell r="D37">
            <v>6094898</v>
          </cell>
        </row>
        <row r="38">
          <cell r="D38">
            <v>117701</v>
          </cell>
        </row>
        <row r="39">
          <cell r="D39">
            <v>1055383</v>
          </cell>
        </row>
        <row r="40">
          <cell r="D40">
            <v>952670</v>
          </cell>
        </row>
        <row r="41">
          <cell r="D41">
            <v>2524</v>
          </cell>
        </row>
        <row r="42">
          <cell r="D42">
            <v>27815</v>
          </cell>
        </row>
        <row r="43">
          <cell r="D43">
            <v>362650</v>
          </cell>
        </row>
        <row r="44">
          <cell r="D44">
            <v>657</v>
          </cell>
        </row>
        <row r="45">
          <cell r="D45">
            <v>69867</v>
          </cell>
        </row>
        <row r="47">
          <cell r="D47">
            <v>217388</v>
          </cell>
        </row>
        <row r="48">
          <cell r="D48">
            <v>723557</v>
          </cell>
        </row>
        <row r="49">
          <cell r="D49">
            <v>217338</v>
          </cell>
        </row>
        <row r="50">
          <cell r="D50">
            <v>30260</v>
          </cell>
        </row>
        <row r="51">
          <cell r="D51">
            <v>554165</v>
          </cell>
        </row>
        <row r="52">
          <cell r="D52">
            <v>658649</v>
          </cell>
        </row>
        <row r="53">
          <cell r="D53">
            <v>2294458</v>
          </cell>
        </row>
        <row r="57">
          <cell r="D57">
            <v>92100</v>
          </cell>
        </row>
        <row r="58">
          <cell r="D58">
            <v>0</v>
          </cell>
        </row>
        <row r="62">
          <cell r="D62">
            <v>175940</v>
          </cell>
        </row>
        <row r="64">
          <cell r="D64">
            <v>70942</v>
          </cell>
          <cell r="E64">
            <v>48113</v>
          </cell>
        </row>
        <row r="65">
          <cell r="D65">
            <v>250000</v>
          </cell>
          <cell r="F65">
            <v>99500</v>
          </cell>
          <cell r="I65">
            <v>30000</v>
          </cell>
          <cell r="K65">
            <v>15000</v>
          </cell>
        </row>
        <row r="66">
          <cell r="D66">
            <v>5300</v>
          </cell>
          <cell r="F66">
            <v>5300</v>
          </cell>
        </row>
        <row r="68">
          <cell r="D68">
            <v>148074</v>
          </cell>
          <cell r="E68">
            <v>93864</v>
          </cell>
        </row>
        <row r="69">
          <cell r="C69">
            <v>57617619</v>
          </cell>
          <cell r="D69">
            <v>57497619</v>
          </cell>
          <cell r="E69">
            <v>26244123</v>
          </cell>
          <cell r="F69">
            <v>4489379</v>
          </cell>
          <cell r="G69">
            <v>120000</v>
          </cell>
          <cell r="H69">
            <v>2231514</v>
          </cell>
          <cell r="I69">
            <v>2182814</v>
          </cell>
          <cell r="J69">
            <v>580300</v>
          </cell>
          <cell r="K69">
            <v>247390</v>
          </cell>
          <cell r="L69">
            <v>48700</v>
          </cell>
          <cell r="M69">
            <v>0</v>
          </cell>
          <cell r="N69">
            <v>59849133</v>
          </cell>
        </row>
      </sheetData>
      <sheetData sheetId="2">
        <row r="12">
          <cell r="D12">
            <v>1064268</v>
          </cell>
          <cell r="E12">
            <v>657195</v>
          </cell>
          <cell r="F12">
            <v>32311</v>
          </cell>
        </row>
        <row r="14">
          <cell r="D14">
            <v>1769850</v>
          </cell>
          <cell r="E14">
            <v>1046800</v>
          </cell>
          <cell r="F14">
            <v>207800</v>
          </cell>
          <cell r="I14">
            <v>107000</v>
          </cell>
          <cell r="K14">
            <v>7700</v>
          </cell>
          <cell r="L14">
            <v>15000</v>
          </cell>
        </row>
        <row r="15">
          <cell r="D15">
            <v>2323450</v>
          </cell>
          <cell r="E15">
            <v>1461700</v>
          </cell>
          <cell r="F15">
            <v>105700</v>
          </cell>
          <cell r="I15">
            <v>616061</v>
          </cell>
          <cell r="J15">
            <v>231844</v>
          </cell>
          <cell r="K15">
            <v>22391</v>
          </cell>
          <cell r="L15">
            <v>26200</v>
          </cell>
        </row>
        <row r="16">
          <cell r="D16">
            <v>44800</v>
          </cell>
        </row>
        <row r="17">
          <cell r="D17">
            <v>12060</v>
          </cell>
        </row>
        <row r="18">
          <cell r="D18">
            <v>19500</v>
          </cell>
        </row>
        <row r="20">
          <cell r="I20">
            <v>150000</v>
          </cell>
          <cell r="L20">
            <v>30000</v>
          </cell>
        </row>
        <row r="21">
          <cell r="D21">
            <v>179280</v>
          </cell>
          <cell r="E21">
            <v>0</v>
          </cell>
          <cell r="F21">
            <v>5000</v>
          </cell>
          <cell r="G21">
            <v>30000</v>
          </cell>
          <cell r="I21">
            <v>0</v>
          </cell>
          <cell r="J21">
            <v>0</v>
          </cell>
          <cell r="K21">
            <v>0</v>
          </cell>
          <cell r="L21">
            <v>0</v>
          </cell>
          <cell r="M21">
            <v>0</v>
          </cell>
        </row>
        <row r="27">
          <cell r="D27">
            <v>84780</v>
          </cell>
          <cell r="E27">
            <v>59562</v>
          </cell>
        </row>
        <row r="29">
          <cell r="D29">
            <v>6318506</v>
          </cell>
          <cell r="E29">
            <v>3482190</v>
          </cell>
          <cell r="F29">
            <v>966793</v>
          </cell>
          <cell r="I29">
            <v>528342</v>
          </cell>
          <cell r="K29">
            <v>4265</v>
          </cell>
        </row>
        <row r="30">
          <cell r="D30">
            <v>12988967</v>
          </cell>
          <cell r="E30">
            <v>8423263</v>
          </cell>
          <cell r="F30">
            <v>1228726</v>
          </cell>
          <cell r="I30">
            <v>149948</v>
          </cell>
          <cell r="J30">
            <v>61176</v>
          </cell>
          <cell r="K30">
            <v>16014</v>
          </cell>
        </row>
        <row r="32">
          <cell r="D32">
            <v>132424</v>
          </cell>
          <cell r="E32">
            <v>96449</v>
          </cell>
        </row>
        <row r="33">
          <cell r="D33">
            <v>9500</v>
          </cell>
        </row>
        <row r="34">
          <cell r="D34">
            <v>106211</v>
          </cell>
          <cell r="E34">
            <v>77357</v>
          </cell>
        </row>
        <row r="35">
          <cell r="D35">
            <v>246697</v>
          </cell>
          <cell r="E35">
            <v>170937</v>
          </cell>
          <cell r="G35">
            <v>4000</v>
          </cell>
        </row>
        <row r="36">
          <cell r="D36">
            <v>306984</v>
          </cell>
          <cell r="E36">
            <v>141576</v>
          </cell>
          <cell r="F36">
            <v>44600</v>
          </cell>
          <cell r="G36">
            <v>6000</v>
          </cell>
          <cell r="I36">
            <v>41459</v>
          </cell>
          <cell r="K36">
            <v>18880</v>
          </cell>
          <cell r="L36">
            <v>2000</v>
          </cell>
        </row>
        <row r="37">
          <cell r="D37">
            <v>15105</v>
          </cell>
        </row>
        <row r="39">
          <cell r="D39">
            <v>676721</v>
          </cell>
          <cell r="E39">
            <v>441896</v>
          </cell>
          <cell r="F39">
            <v>22348</v>
          </cell>
        </row>
        <row r="41">
          <cell r="D41">
            <v>3977677</v>
          </cell>
        </row>
        <row r="42">
          <cell r="D42">
            <v>2282</v>
          </cell>
        </row>
        <row r="43">
          <cell r="D43">
            <v>749022</v>
          </cell>
        </row>
        <row r="44">
          <cell r="D44">
            <v>342633</v>
          </cell>
        </row>
        <row r="46">
          <cell r="D46">
            <v>15068</v>
          </cell>
        </row>
        <row r="47">
          <cell r="D47">
            <v>318162</v>
          </cell>
        </row>
        <row r="48">
          <cell r="D48">
            <v>311</v>
          </cell>
        </row>
        <row r="49">
          <cell r="D49">
            <v>34781</v>
          </cell>
        </row>
        <row r="51">
          <cell r="D51">
            <v>220500</v>
          </cell>
        </row>
        <row r="52">
          <cell r="D52">
            <v>696718</v>
          </cell>
        </row>
        <row r="53">
          <cell r="D53">
            <v>168080</v>
          </cell>
        </row>
        <row r="54">
          <cell r="D54">
            <v>44550</v>
          </cell>
        </row>
        <row r="55">
          <cell r="D55">
            <v>550613</v>
          </cell>
        </row>
        <row r="56">
          <cell r="D56">
            <v>528000</v>
          </cell>
        </row>
        <row r="57">
          <cell r="D57">
            <v>1414393</v>
          </cell>
        </row>
        <row r="61">
          <cell r="D61">
            <v>62340</v>
          </cell>
        </row>
        <row r="65">
          <cell r="D65">
            <v>162818</v>
          </cell>
        </row>
        <row r="67">
          <cell r="D67">
            <v>155291</v>
          </cell>
          <cell r="E67">
            <v>89696</v>
          </cell>
          <cell r="F67">
            <v>5782</v>
          </cell>
        </row>
        <row r="69">
          <cell r="D69">
            <v>223000</v>
          </cell>
          <cell r="F69">
            <v>68000</v>
          </cell>
          <cell r="G69">
            <v>27000</v>
          </cell>
          <cell r="I69">
            <v>2000</v>
          </cell>
        </row>
        <row r="74">
          <cell r="C74">
            <v>36032342</v>
          </cell>
          <cell r="D74">
            <v>35965342</v>
          </cell>
          <cell r="E74">
            <v>16148621</v>
          </cell>
          <cell r="F74">
            <v>2687060</v>
          </cell>
          <cell r="G74">
            <v>67000</v>
          </cell>
          <cell r="H74">
            <v>1668010</v>
          </cell>
          <cell r="I74">
            <v>1594810</v>
          </cell>
          <cell r="J74">
            <v>293020</v>
          </cell>
          <cell r="K74">
            <v>69250</v>
          </cell>
          <cell r="L74">
            <v>73200</v>
          </cell>
          <cell r="M74">
            <v>0</v>
          </cell>
          <cell r="N74">
            <v>37700352</v>
          </cell>
        </row>
      </sheetData>
      <sheetData sheetId="3">
        <row r="11">
          <cell r="D11">
            <v>934231</v>
          </cell>
          <cell r="E11">
            <v>540366</v>
          </cell>
          <cell r="F11">
            <v>50000</v>
          </cell>
          <cell r="I11">
            <v>15529</v>
          </cell>
          <cell r="K11">
            <v>10729</v>
          </cell>
        </row>
        <row r="13">
          <cell r="D13">
            <v>5524649</v>
          </cell>
          <cell r="E13">
            <v>3370620</v>
          </cell>
          <cell r="F13">
            <v>445688</v>
          </cell>
          <cell r="I13">
            <v>307435</v>
          </cell>
          <cell r="J13">
            <v>87840</v>
          </cell>
          <cell r="K13">
            <v>44051</v>
          </cell>
          <cell r="L13">
            <v>70505</v>
          </cell>
        </row>
        <row r="14">
          <cell r="D14">
            <v>2607544</v>
          </cell>
          <cell r="E14">
            <v>1576965</v>
          </cell>
          <cell r="F14">
            <v>232515</v>
          </cell>
          <cell r="I14">
            <v>9602</v>
          </cell>
          <cell r="J14">
            <v>620</v>
          </cell>
          <cell r="K14">
            <v>4782</v>
          </cell>
        </row>
        <row r="16">
          <cell r="D16">
            <v>469949</v>
          </cell>
          <cell r="E16">
            <v>299875</v>
          </cell>
          <cell r="F16">
            <v>33711</v>
          </cell>
          <cell r="I16">
            <v>372320</v>
          </cell>
          <cell r="J16">
            <v>160000</v>
          </cell>
          <cell r="K16">
            <v>12120</v>
          </cell>
          <cell r="L16">
            <v>30000</v>
          </cell>
        </row>
        <row r="17">
          <cell r="D17">
            <v>229458</v>
          </cell>
          <cell r="E17">
            <v>148140</v>
          </cell>
          <cell r="F17">
            <v>8786</v>
          </cell>
        </row>
        <row r="18">
          <cell r="D18">
            <v>32200</v>
          </cell>
        </row>
        <row r="20">
          <cell r="I20">
            <v>50000</v>
          </cell>
          <cell r="L20">
            <v>50000</v>
          </cell>
        </row>
        <row r="21">
          <cell r="D21">
            <v>184590</v>
          </cell>
          <cell r="E21">
            <v>0</v>
          </cell>
          <cell r="F21">
            <v>12000</v>
          </cell>
          <cell r="G21">
            <v>40000</v>
          </cell>
          <cell r="I21">
            <v>0</v>
          </cell>
          <cell r="J21">
            <v>0</v>
          </cell>
          <cell r="K21">
            <v>0</v>
          </cell>
          <cell r="L21">
            <v>0</v>
          </cell>
          <cell r="M21">
            <v>0</v>
          </cell>
        </row>
        <row r="27">
          <cell r="D27">
            <v>101825</v>
          </cell>
          <cell r="E27">
            <v>69924</v>
          </cell>
        </row>
        <row r="29">
          <cell r="D29">
            <v>4229774</v>
          </cell>
          <cell r="E29">
            <v>2349880</v>
          </cell>
          <cell r="F29">
            <v>462650</v>
          </cell>
          <cell r="G29">
            <v>43200</v>
          </cell>
          <cell r="I29">
            <v>769130</v>
          </cell>
          <cell r="J29">
            <v>29000</v>
          </cell>
          <cell r="K29">
            <v>12800</v>
          </cell>
        </row>
        <row r="30">
          <cell r="D30">
            <v>9751674</v>
          </cell>
          <cell r="E30">
            <v>6504494</v>
          </cell>
          <cell r="F30">
            <v>571230</v>
          </cell>
          <cell r="G30">
            <v>57600</v>
          </cell>
          <cell r="I30">
            <v>670470</v>
          </cell>
          <cell r="J30">
            <v>377000</v>
          </cell>
          <cell r="K30">
            <v>34300</v>
          </cell>
        </row>
        <row r="31">
          <cell r="D31">
            <v>659432</v>
          </cell>
          <cell r="E31">
            <v>473000</v>
          </cell>
          <cell r="F31">
            <v>5580</v>
          </cell>
        </row>
        <row r="32">
          <cell r="D32">
            <v>6400</v>
          </cell>
        </row>
        <row r="33">
          <cell r="D33">
            <v>82058</v>
          </cell>
          <cell r="E33">
            <v>57610</v>
          </cell>
        </row>
        <row r="34">
          <cell r="D34">
            <v>337495</v>
          </cell>
          <cell r="E34">
            <v>207200</v>
          </cell>
          <cell r="F34">
            <v>13880</v>
          </cell>
          <cell r="G34">
            <v>8000</v>
          </cell>
        </row>
        <row r="35">
          <cell r="D35">
            <v>96803</v>
          </cell>
          <cell r="E35">
            <v>63160</v>
          </cell>
          <cell r="F35">
            <v>29</v>
          </cell>
        </row>
        <row r="36">
          <cell r="D36">
            <v>162821</v>
          </cell>
          <cell r="E36">
            <v>112770</v>
          </cell>
          <cell r="F36">
            <v>6750</v>
          </cell>
        </row>
        <row r="37">
          <cell r="D37">
            <v>13515</v>
          </cell>
        </row>
        <row r="39">
          <cell r="D39">
            <v>614562</v>
          </cell>
          <cell r="E39">
            <v>413092</v>
          </cell>
          <cell r="F39">
            <v>20000</v>
          </cell>
        </row>
        <row r="41">
          <cell r="D41">
            <v>6280000</v>
          </cell>
        </row>
        <row r="42">
          <cell r="D42">
            <v>9736</v>
          </cell>
        </row>
        <row r="43">
          <cell r="D43">
            <v>769316</v>
          </cell>
        </row>
        <row r="44">
          <cell r="D44">
            <v>345500</v>
          </cell>
        </row>
        <row r="45">
          <cell r="D45">
            <v>1800</v>
          </cell>
          <cell r="H45">
            <v>0</v>
          </cell>
        </row>
        <row r="46">
          <cell r="D46">
            <v>180000</v>
          </cell>
          <cell r="H46">
            <v>0</v>
          </cell>
        </row>
        <row r="47">
          <cell r="D47">
            <v>150000</v>
          </cell>
          <cell r="H47">
            <v>0</v>
          </cell>
        </row>
        <row r="48">
          <cell r="D48">
            <v>300</v>
          </cell>
          <cell r="H48">
            <v>0</v>
          </cell>
        </row>
        <row r="49">
          <cell r="D49">
            <v>120000</v>
          </cell>
          <cell r="H49">
            <v>0</v>
          </cell>
        </row>
        <row r="50">
          <cell r="H50">
            <v>0</v>
          </cell>
        </row>
        <row r="51">
          <cell r="D51">
            <v>114234</v>
          </cell>
          <cell r="H51">
            <v>0</v>
          </cell>
        </row>
        <row r="52">
          <cell r="D52">
            <v>520895</v>
          </cell>
          <cell r="H52">
            <v>0</v>
          </cell>
        </row>
        <row r="53">
          <cell r="D53">
            <v>129116</v>
          </cell>
          <cell r="H53">
            <v>0</v>
          </cell>
        </row>
        <row r="54">
          <cell r="D54">
            <v>51840</v>
          </cell>
          <cell r="H54">
            <v>0</v>
          </cell>
        </row>
        <row r="55">
          <cell r="D55">
            <v>391373</v>
          </cell>
          <cell r="H55">
            <v>0</v>
          </cell>
        </row>
        <row r="56">
          <cell r="D56">
            <v>681446</v>
          </cell>
          <cell r="H56">
            <v>0</v>
          </cell>
        </row>
        <row r="57">
          <cell r="D57">
            <v>1387101</v>
          </cell>
          <cell r="H57">
            <v>0</v>
          </cell>
        </row>
        <row r="61">
          <cell r="D61">
            <v>65800</v>
          </cell>
        </row>
        <row r="62">
          <cell r="D62">
            <v>0</v>
          </cell>
        </row>
        <row r="66">
          <cell r="D66">
            <v>25350</v>
          </cell>
        </row>
        <row r="67">
          <cell r="D67">
            <v>69320</v>
          </cell>
        </row>
        <row r="69">
          <cell r="D69">
            <v>87980</v>
          </cell>
          <cell r="E69">
            <v>58178</v>
          </cell>
        </row>
        <row r="70">
          <cell r="D70">
            <v>500000</v>
          </cell>
          <cell r="F70">
            <v>352000</v>
          </cell>
          <cell r="I70">
            <v>50000</v>
          </cell>
          <cell r="K70">
            <v>20000</v>
          </cell>
        </row>
        <row r="72">
          <cell r="D72">
            <v>137596</v>
          </cell>
          <cell r="E72">
            <v>93391</v>
          </cell>
        </row>
        <row r="73">
          <cell r="C73">
            <v>38206483</v>
          </cell>
          <cell r="D73">
            <v>38057683</v>
          </cell>
          <cell r="E73">
            <v>16338665</v>
          </cell>
          <cell r="F73">
            <v>2214819</v>
          </cell>
          <cell r="G73">
            <v>148800</v>
          </cell>
          <cell r="H73">
            <v>2394991</v>
          </cell>
          <cell r="I73">
            <v>2244486</v>
          </cell>
          <cell r="J73">
            <v>654460</v>
          </cell>
          <cell r="K73">
            <v>138782</v>
          </cell>
          <cell r="L73">
            <v>150505</v>
          </cell>
          <cell r="M73">
            <v>0</v>
          </cell>
          <cell r="N73">
            <v>40601474</v>
          </cell>
        </row>
      </sheetData>
      <sheetData sheetId="4">
        <row r="12">
          <cell r="D12">
            <v>876640</v>
          </cell>
          <cell r="E12">
            <v>528017</v>
          </cell>
          <cell r="F12">
            <v>53562</v>
          </cell>
        </row>
        <row r="14">
          <cell r="D14">
            <v>2495018</v>
          </cell>
          <cell r="E14">
            <v>1528119</v>
          </cell>
          <cell r="F14">
            <v>185220</v>
          </cell>
          <cell r="I14">
            <v>96680</v>
          </cell>
          <cell r="J14">
            <v>9736</v>
          </cell>
          <cell r="K14">
            <v>35884</v>
          </cell>
        </row>
        <row r="17">
          <cell r="D17">
            <v>489082</v>
          </cell>
          <cell r="E17">
            <v>307562</v>
          </cell>
          <cell r="F17">
            <v>41262</v>
          </cell>
          <cell r="I17">
            <v>384051</v>
          </cell>
          <cell r="J17">
            <v>140354</v>
          </cell>
          <cell r="K17">
            <v>19795</v>
          </cell>
          <cell r="L17">
            <v>20000</v>
          </cell>
        </row>
        <row r="18">
          <cell r="D18">
            <v>36200</v>
          </cell>
        </row>
        <row r="20">
          <cell r="D20">
            <v>22200</v>
          </cell>
        </row>
        <row r="21">
          <cell r="I21">
            <v>30000</v>
          </cell>
        </row>
        <row r="22">
          <cell r="D22">
            <v>100910</v>
          </cell>
          <cell r="E22">
            <v>0</v>
          </cell>
          <cell r="F22">
            <v>5500</v>
          </cell>
          <cell r="G22">
            <v>64000</v>
          </cell>
          <cell r="I22">
            <v>0</v>
          </cell>
          <cell r="J22">
            <v>0</v>
          </cell>
          <cell r="K22">
            <v>0</v>
          </cell>
          <cell r="L22">
            <v>0</v>
          </cell>
        </row>
        <row r="28">
          <cell r="D28">
            <v>76579</v>
          </cell>
          <cell r="E28">
            <v>53949</v>
          </cell>
        </row>
        <row r="30">
          <cell r="D30">
            <v>4166468</v>
          </cell>
          <cell r="E30">
            <v>2271623</v>
          </cell>
          <cell r="F30">
            <v>647828</v>
          </cell>
          <cell r="G30">
            <v>7200</v>
          </cell>
          <cell r="I30">
            <v>399389</v>
          </cell>
          <cell r="J30">
            <v>1012</v>
          </cell>
          <cell r="K30">
            <v>13547</v>
          </cell>
        </row>
        <row r="31">
          <cell r="D31">
            <v>7954908</v>
          </cell>
          <cell r="E31">
            <v>5125077</v>
          </cell>
          <cell r="F31">
            <v>758679</v>
          </cell>
          <cell r="G31">
            <v>7200</v>
          </cell>
          <cell r="I31">
            <v>291740</v>
          </cell>
          <cell r="J31">
            <v>51649</v>
          </cell>
          <cell r="K31">
            <v>44446</v>
          </cell>
          <cell r="L31">
            <v>19740</v>
          </cell>
        </row>
        <row r="32">
          <cell r="D32">
            <v>340716</v>
          </cell>
          <cell r="E32">
            <v>235152</v>
          </cell>
          <cell r="F32">
            <v>15109</v>
          </cell>
          <cell r="I32">
            <v>24943</v>
          </cell>
          <cell r="K32">
            <v>18972</v>
          </cell>
          <cell r="L32">
            <v>1000</v>
          </cell>
        </row>
        <row r="33">
          <cell r="D33">
            <v>4800</v>
          </cell>
        </row>
        <row r="34">
          <cell r="D34">
            <v>77410</v>
          </cell>
          <cell r="E34">
            <v>56074</v>
          </cell>
        </row>
        <row r="35">
          <cell r="D35">
            <v>328025</v>
          </cell>
          <cell r="E35">
            <v>179897</v>
          </cell>
          <cell r="F35">
            <v>16318</v>
          </cell>
        </row>
        <row r="36">
          <cell r="D36">
            <v>74422</v>
          </cell>
          <cell r="E36">
            <v>41676</v>
          </cell>
        </row>
        <row r="38">
          <cell r="D38">
            <v>4770</v>
          </cell>
        </row>
        <row r="40">
          <cell r="D40">
            <v>472498</v>
          </cell>
          <cell r="E40">
            <v>310584</v>
          </cell>
          <cell r="F40">
            <v>16838</v>
          </cell>
          <cell r="G40">
            <v>2300</v>
          </cell>
        </row>
        <row r="42">
          <cell r="D42">
            <v>3413054</v>
          </cell>
        </row>
        <row r="43">
          <cell r="D43">
            <v>10430</v>
          </cell>
        </row>
        <row r="44">
          <cell r="D44">
            <v>709740</v>
          </cell>
        </row>
        <row r="45">
          <cell r="D45">
            <v>313059</v>
          </cell>
        </row>
        <row r="46">
          <cell r="D46">
            <v>180</v>
          </cell>
        </row>
        <row r="47">
          <cell r="D47">
            <v>36000</v>
          </cell>
        </row>
        <row r="48">
          <cell r="D48">
            <v>164983</v>
          </cell>
        </row>
        <row r="49">
          <cell r="D49">
            <v>180</v>
          </cell>
        </row>
        <row r="50">
          <cell r="D50">
            <v>257100</v>
          </cell>
        </row>
        <row r="53">
          <cell r="D53">
            <v>77234</v>
          </cell>
        </row>
        <row r="54">
          <cell r="D54">
            <v>469932</v>
          </cell>
        </row>
        <row r="55">
          <cell r="D55">
            <v>95931</v>
          </cell>
        </row>
        <row r="56">
          <cell r="D56">
            <v>29039</v>
          </cell>
        </row>
        <row r="57">
          <cell r="D57">
            <v>296800</v>
          </cell>
        </row>
        <row r="58">
          <cell r="D58">
            <v>510416</v>
          </cell>
        </row>
        <row r="59">
          <cell r="D59">
            <v>1083017</v>
          </cell>
        </row>
        <row r="63">
          <cell r="D63">
            <v>50000</v>
          </cell>
        </row>
        <row r="64">
          <cell r="D64">
            <v>0</v>
          </cell>
        </row>
        <row r="68">
          <cell r="D68">
            <v>71819</v>
          </cell>
        </row>
        <row r="70">
          <cell r="D70">
            <v>55876</v>
          </cell>
          <cell r="E70">
            <v>37510</v>
          </cell>
          <cell r="G70">
            <v>2000</v>
          </cell>
        </row>
        <row r="71">
          <cell r="D71">
            <v>350000</v>
          </cell>
          <cell r="F71">
            <v>298500</v>
          </cell>
          <cell r="I71">
            <v>77900</v>
          </cell>
          <cell r="K71">
            <v>24000</v>
          </cell>
        </row>
        <row r="73">
          <cell r="D73">
            <v>143366</v>
          </cell>
          <cell r="E73">
            <v>94303</v>
          </cell>
          <cell r="G73">
            <v>5200</v>
          </cell>
        </row>
        <row r="74">
          <cell r="C74">
            <v>25746702</v>
          </cell>
          <cell r="D74">
            <v>25658802</v>
          </cell>
          <cell r="E74">
            <v>10769543</v>
          </cell>
          <cell r="F74">
            <v>2038816</v>
          </cell>
          <cell r="G74">
            <v>87900</v>
          </cell>
          <cell r="H74">
            <v>1345443</v>
          </cell>
          <cell r="I74">
            <v>1304703</v>
          </cell>
          <cell r="J74">
            <v>202751</v>
          </cell>
          <cell r="K74">
            <v>156644</v>
          </cell>
          <cell r="L74">
            <v>40740</v>
          </cell>
          <cell r="M74">
            <v>0</v>
          </cell>
          <cell r="N74">
            <v>27092145</v>
          </cell>
        </row>
      </sheetData>
      <sheetData sheetId="5">
        <row r="12">
          <cell r="D12">
            <v>876140</v>
          </cell>
          <cell r="E12">
            <v>528030</v>
          </cell>
          <cell r="F12">
            <v>60466</v>
          </cell>
          <cell r="I12">
            <v>44500</v>
          </cell>
          <cell r="K12">
            <v>20760</v>
          </cell>
        </row>
        <row r="14">
          <cell r="D14">
            <v>5712003</v>
          </cell>
          <cell r="E14">
            <v>3388000</v>
          </cell>
          <cell r="F14">
            <v>380000</v>
          </cell>
          <cell r="I14">
            <v>989160</v>
          </cell>
          <cell r="J14">
            <v>140235</v>
          </cell>
          <cell r="K14">
            <v>10260</v>
          </cell>
          <cell r="L14">
            <v>275000</v>
          </cell>
        </row>
        <row r="15">
          <cell r="D15">
            <v>2170017</v>
          </cell>
          <cell r="E15">
            <v>1262600</v>
          </cell>
          <cell r="F15">
            <v>301000</v>
          </cell>
          <cell r="I15">
            <v>656932</v>
          </cell>
          <cell r="J15">
            <v>11000</v>
          </cell>
          <cell r="K15">
            <v>14000</v>
          </cell>
          <cell r="L15">
            <v>150000</v>
          </cell>
        </row>
        <row r="16">
          <cell r="D16">
            <v>4272746</v>
          </cell>
          <cell r="E16">
            <v>2591000</v>
          </cell>
          <cell r="F16">
            <v>347000</v>
          </cell>
          <cell r="I16">
            <v>365160</v>
          </cell>
          <cell r="J16">
            <v>67477</v>
          </cell>
          <cell r="K16">
            <v>6800</v>
          </cell>
          <cell r="L16">
            <v>191000</v>
          </cell>
        </row>
        <row r="17">
          <cell r="D17">
            <v>457198</v>
          </cell>
          <cell r="E17">
            <v>300000</v>
          </cell>
          <cell r="F17">
            <v>19600</v>
          </cell>
          <cell r="I17">
            <v>703920</v>
          </cell>
          <cell r="J17">
            <v>126011</v>
          </cell>
          <cell r="K17">
            <v>24100</v>
          </cell>
          <cell r="L17">
            <v>285000</v>
          </cell>
        </row>
        <row r="18">
          <cell r="D18">
            <v>79600</v>
          </cell>
        </row>
        <row r="19">
          <cell r="D19">
            <v>177236</v>
          </cell>
          <cell r="E19">
            <v>112800</v>
          </cell>
          <cell r="F19">
            <v>300</v>
          </cell>
        </row>
        <row r="21">
          <cell r="I21">
            <v>90000</v>
          </cell>
        </row>
        <row r="22">
          <cell r="D22">
            <v>243990</v>
          </cell>
          <cell r="E22">
            <v>0</v>
          </cell>
          <cell r="F22">
            <v>0</v>
          </cell>
          <cell r="G22">
            <v>90000</v>
          </cell>
          <cell r="I22">
            <v>0</v>
          </cell>
          <cell r="J22">
            <v>0</v>
          </cell>
          <cell r="K22">
            <v>0</v>
          </cell>
          <cell r="L22">
            <v>0</v>
          </cell>
          <cell r="M22">
            <v>0</v>
          </cell>
        </row>
        <row r="28">
          <cell r="D28">
            <v>100000</v>
          </cell>
          <cell r="E28">
            <v>68954</v>
          </cell>
        </row>
        <row r="30">
          <cell r="D30">
            <v>4592665</v>
          </cell>
          <cell r="E30">
            <v>2481840</v>
          </cell>
          <cell r="F30">
            <v>529137</v>
          </cell>
          <cell r="I30">
            <v>640000</v>
          </cell>
          <cell r="J30">
            <v>21000</v>
          </cell>
          <cell r="K30">
            <v>20832</v>
          </cell>
        </row>
        <row r="31">
          <cell r="D31">
            <v>17697327</v>
          </cell>
          <cell r="E31">
            <v>10981234</v>
          </cell>
          <cell r="F31">
            <v>1814176</v>
          </cell>
          <cell r="I31">
            <v>753540</v>
          </cell>
          <cell r="J31">
            <v>167400</v>
          </cell>
          <cell r="K31">
            <v>98158</v>
          </cell>
        </row>
        <row r="32">
          <cell r="D32">
            <v>247676</v>
          </cell>
          <cell r="E32">
            <v>179710</v>
          </cell>
        </row>
        <row r="33">
          <cell r="D33">
            <v>153339</v>
          </cell>
          <cell r="E33">
            <v>111260</v>
          </cell>
        </row>
        <row r="34">
          <cell r="D34">
            <v>25900</v>
          </cell>
        </row>
        <row r="35">
          <cell r="D35">
            <v>137530</v>
          </cell>
          <cell r="E35">
            <v>99460</v>
          </cell>
        </row>
        <row r="36">
          <cell r="D36">
            <v>332702</v>
          </cell>
          <cell r="E36">
            <v>189080</v>
          </cell>
          <cell r="F36">
            <v>20657</v>
          </cell>
        </row>
        <row r="37">
          <cell r="D37">
            <v>193500</v>
          </cell>
          <cell r="E37">
            <v>89610</v>
          </cell>
          <cell r="G37">
            <v>40000</v>
          </cell>
          <cell r="I37">
            <v>35405</v>
          </cell>
          <cell r="K37">
            <v>3804</v>
          </cell>
        </row>
        <row r="38">
          <cell r="D38">
            <v>188435</v>
          </cell>
          <cell r="E38">
            <v>136740</v>
          </cell>
          <cell r="I38">
            <v>70800</v>
          </cell>
          <cell r="K38">
            <v>70100</v>
          </cell>
        </row>
        <row r="39">
          <cell r="D39">
            <v>11130</v>
          </cell>
        </row>
        <row r="41">
          <cell r="D41">
            <v>750600</v>
          </cell>
          <cell r="E41">
            <v>509376</v>
          </cell>
          <cell r="F41">
            <v>21000</v>
          </cell>
        </row>
        <row r="43">
          <cell r="D43">
            <v>6462700</v>
          </cell>
        </row>
        <row r="44">
          <cell r="D44">
            <v>84841</v>
          </cell>
        </row>
        <row r="45">
          <cell r="D45">
            <v>987725</v>
          </cell>
        </row>
        <row r="46">
          <cell r="D46">
            <v>764215</v>
          </cell>
        </row>
        <row r="47">
          <cell r="D47">
            <v>2000</v>
          </cell>
        </row>
        <row r="49">
          <cell r="D49">
            <v>199100</v>
          </cell>
        </row>
        <row r="50">
          <cell r="D50">
            <v>500</v>
          </cell>
        </row>
        <row r="51">
          <cell r="D51">
            <v>17700</v>
          </cell>
        </row>
        <row r="53">
          <cell r="D53">
            <v>221558</v>
          </cell>
        </row>
        <row r="54">
          <cell r="D54">
            <v>818260</v>
          </cell>
        </row>
        <row r="55">
          <cell r="D55">
            <v>200806</v>
          </cell>
        </row>
        <row r="56">
          <cell r="D56">
            <v>61400</v>
          </cell>
        </row>
        <row r="57">
          <cell r="D57">
            <v>726400</v>
          </cell>
        </row>
        <row r="58">
          <cell r="D58">
            <v>1173802</v>
          </cell>
        </row>
        <row r="59">
          <cell r="D59">
            <v>1543719</v>
          </cell>
        </row>
        <row r="63">
          <cell r="D63">
            <v>90000</v>
          </cell>
        </row>
        <row r="64">
          <cell r="D64">
            <v>0</v>
          </cell>
        </row>
        <row r="68">
          <cell r="D68">
            <v>25350</v>
          </cell>
        </row>
        <row r="69">
          <cell r="D69">
            <v>56302</v>
          </cell>
        </row>
        <row r="71">
          <cell r="D71">
            <v>80000</v>
          </cell>
          <cell r="E71">
            <v>52363</v>
          </cell>
          <cell r="F71">
            <v>2561</v>
          </cell>
        </row>
        <row r="72">
          <cell r="D72">
            <v>250000</v>
          </cell>
          <cell r="F72">
            <v>70000</v>
          </cell>
        </row>
        <row r="73">
          <cell r="D73">
            <v>10800</v>
          </cell>
          <cell r="F73">
            <v>10800</v>
          </cell>
        </row>
        <row r="75">
          <cell r="D75">
            <v>150000</v>
          </cell>
          <cell r="E75">
            <v>91742</v>
          </cell>
          <cell r="F75">
            <v>3086</v>
          </cell>
        </row>
        <row r="80">
          <cell r="C80">
            <v>52476912</v>
          </cell>
          <cell r="D80">
            <v>52346912</v>
          </cell>
          <cell r="E80">
            <v>23173799</v>
          </cell>
          <cell r="F80">
            <v>3579783</v>
          </cell>
          <cell r="G80">
            <v>130000</v>
          </cell>
          <cell r="H80">
            <v>5250417</v>
          </cell>
          <cell r="I80">
            <v>4349417</v>
          </cell>
          <cell r="J80">
            <v>533123</v>
          </cell>
          <cell r="K80">
            <v>268814</v>
          </cell>
          <cell r="L80">
            <v>901000</v>
          </cell>
          <cell r="M80">
            <v>0</v>
          </cell>
          <cell r="N80">
            <v>57727329</v>
          </cell>
        </row>
      </sheetData>
      <sheetData sheetId="6">
        <row r="12">
          <cell r="D12">
            <v>958990</v>
          </cell>
          <cell r="E12">
            <v>550011</v>
          </cell>
          <cell r="F12">
            <v>60049</v>
          </cell>
          <cell r="G12">
            <v>10500</v>
          </cell>
          <cell r="I12">
            <v>11721</v>
          </cell>
          <cell r="K12">
            <v>9155</v>
          </cell>
        </row>
        <row r="14">
          <cell r="D14">
            <v>9188755</v>
          </cell>
          <cell r="E14">
            <v>5786030</v>
          </cell>
          <cell r="F14">
            <v>634424</v>
          </cell>
          <cell r="G14">
            <v>3500</v>
          </cell>
          <cell r="I14">
            <v>2503274</v>
          </cell>
          <cell r="J14">
            <v>1059797</v>
          </cell>
          <cell r="K14">
            <v>185348</v>
          </cell>
          <cell r="L14">
            <v>78340</v>
          </cell>
        </row>
        <row r="15">
          <cell r="D15">
            <v>362145</v>
          </cell>
          <cell r="E15">
            <v>242970</v>
          </cell>
          <cell r="F15">
            <v>9900</v>
          </cell>
          <cell r="I15">
            <v>411337</v>
          </cell>
          <cell r="J15">
            <v>142081</v>
          </cell>
          <cell r="K15">
            <v>8617</v>
          </cell>
          <cell r="L15">
            <v>188916</v>
          </cell>
        </row>
        <row r="16">
          <cell r="D16">
            <v>18400</v>
          </cell>
        </row>
        <row r="18">
          <cell r="D18">
            <v>25350</v>
          </cell>
        </row>
        <row r="19">
          <cell r="I19">
            <v>210000</v>
          </cell>
          <cell r="L19">
            <v>5000</v>
          </cell>
        </row>
        <row r="20">
          <cell r="D20">
            <v>130350</v>
          </cell>
          <cell r="E20">
            <v>0</v>
          </cell>
          <cell r="F20">
            <v>0</v>
          </cell>
          <cell r="G20">
            <v>3000</v>
          </cell>
          <cell r="I20">
            <v>0</v>
          </cell>
          <cell r="J20">
            <v>0</v>
          </cell>
          <cell r="K20">
            <v>0</v>
          </cell>
          <cell r="L20">
            <v>0</v>
          </cell>
          <cell r="M20">
            <v>0</v>
          </cell>
        </row>
        <row r="25">
          <cell r="D25">
            <v>77816</v>
          </cell>
          <cell r="E25">
            <v>50967</v>
          </cell>
          <cell r="F25">
            <v>6716</v>
          </cell>
        </row>
        <row r="27">
          <cell r="D27">
            <v>2476973</v>
          </cell>
          <cell r="E27">
            <v>1289550</v>
          </cell>
          <cell r="F27">
            <v>412623</v>
          </cell>
          <cell r="I27">
            <v>219539</v>
          </cell>
          <cell r="L27">
            <v>5000</v>
          </cell>
        </row>
        <row r="28">
          <cell r="D28">
            <v>6344992</v>
          </cell>
          <cell r="E28">
            <v>4059814</v>
          </cell>
          <cell r="F28">
            <v>648855</v>
          </cell>
          <cell r="I28">
            <v>398801</v>
          </cell>
          <cell r="K28">
            <v>37711</v>
          </cell>
          <cell r="L28">
            <v>124950</v>
          </cell>
        </row>
        <row r="29">
          <cell r="D29">
            <v>152653</v>
          </cell>
          <cell r="E29">
            <v>110940</v>
          </cell>
        </row>
        <row r="30">
          <cell r="D30">
            <v>4200</v>
          </cell>
          <cell r="I30">
            <v>1540</v>
          </cell>
        </row>
        <row r="31">
          <cell r="D31">
            <v>77884</v>
          </cell>
          <cell r="E31">
            <v>43873</v>
          </cell>
          <cell r="F31">
            <v>6108</v>
          </cell>
        </row>
        <row r="32">
          <cell r="D32">
            <v>197724</v>
          </cell>
          <cell r="E32">
            <v>115254</v>
          </cell>
          <cell r="F32">
            <v>6108</v>
          </cell>
          <cell r="G32">
            <v>7000</v>
          </cell>
        </row>
        <row r="33">
          <cell r="D33">
            <v>126225</v>
          </cell>
          <cell r="E33">
            <v>69264</v>
          </cell>
          <cell r="F33">
            <v>6804</v>
          </cell>
          <cell r="I33">
            <v>82121</v>
          </cell>
          <cell r="K33">
            <v>67321</v>
          </cell>
          <cell r="L33">
            <v>8000</v>
          </cell>
        </row>
        <row r="34">
          <cell r="D34">
            <v>139316</v>
          </cell>
          <cell r="E34">
            <v>81073</v>
          </cell>
          <cell r="F34">
            <v>25934</v>
          </cell>
          <cell r="I34">
            <v>11000</v>
          </cell>
          <cell r="L34">
            <v>3000</v>
          </cell>
        </row>
        <row r="35">
          <cell r="D35">
            <v>795</v>
          </cell>
        </row>
        <row r="37">
          <cell r="D37">
            <v>406593</v>
          </cell>
          <cell r="E37">
            <v>252619</v>
          </cell>
          <cell r="F37">
            <v>27572</v>
          </cell>
        </row>
        <row r="39">
          <cell r="D39">
            <v>2637617</v>
          </cell>
        </row>
        <row r="40">
          <cell r="D40">
            <v>41276</v>
          </cell>
        </row>
        <row r="41">
          <cell r="D41">
            <v>558937</v>
          </cell>
        </row>
        <row r="42">
          <cell r="D42">
            <v>88349</v>
          </cell>
        </row>
        <row r="43">
          <cell r="D43">
            <v>992</v>
          </cell>
        </row>
        <row r="44">
          <cell r="D44">
            <v>3704</v>
          </cell>
        </row>
        <row r="45">
          <cell r="D45">
            <v>80000</v>
          </cell>
        </row>
        <row r="46">
          <cell r="D46">
            <v>1492</v>
          </cell>
        </row>
        <row r="47">
          <cell r="D47">
            <v>52936</v>
          </cell>
        </row>
        <row r="49">
          <cell r="D49">
            <v>124173</v>
          </cell>
        </row>
        <row r="50">
          <cell r="D50">
            <v>646920</v>
          </cell>
        </row>
        <row r="51">
          <cell r="D51">
            <v>113016</v>
          </cell>
        </row>
        <row r="52">
          <cell r="D52">
            <v>33129</v>
          </cell>
        </row>
        <row r="53">
          <cell r="D53">
            <v>108913</v>
          </cell>
        </row>
        <row r="54">
          <cell r="D54">
            <v>588212</v>
          </cell>
        </row>
        <row r="55">
          <cell r="D55">
            <v>621588</v>
          </cell>
        </row>
        <row r="59">
          <cell r="D59">
            <v>41600</v>
          </cell>
        </row>
        <row r="60">
          <cell r="D60">
            <v>0</v>
          </cell>
        </row>
        <row r="64">
          <cell r="D64">
            <v>14091</v>
          </cell>
        </row>
        <row r="66">
          <cell r="D66">
            <v>90440</v>
          </cell>
          <cell r="E66">
            <v>55908</v>
          </cell>
        </row>
        <row r="67">
          <cell r="D67">
            <v>244000</v>
          </cell>
          <cell r="F67">
            <v>159175</v>
          </cell>
          <cell r="G67">
            <v>6000</v>
          </cell>
        </row>
        <row r="68">
          <cell r="D68">
            <v>5000</v>
          </cell>
          <cell r="E68">
            <v>0</v>
          </cell>
          <cell r="F68">
            <v>5000</v>
          </cell>
          <cell r="G68">
            <v>0</v>
          </cell>
          <cell r="I68">
            <v>0</v>
          </cell>
          <cell r="J68">
            <v>0</v>
          </cell>
          <cell r="K68">
            <v>0</v>
          </cell>
          <cell r="L68">
            <v>0</v>
          </cell>
          <cell r="M68">
            <v>0</v>
          </cell>
        </row>
        <row r="71">
          <cell r="D71">
            <v>149100</v>
          </cell>
          <cell r="E71">
            <v>94684</v>
          </cell>
          <cell r="F71">
            <v>3663</v>
          </cell>
          <cell r="G71">
            <v>8500</v>
          </cell>
        </row>
        <row r="72">
          <cell r="C72">
            <v>26973146</v>
          </cell>
          <cell r="D72">
            <v>26934646</v>
          </cell>
          <cell r="E72">
            <v>12802957</v>
          </cell>
          <cell r="F72">
            <v>2012931</v>
          </cell>
          <cell r="G72">
            <v>38500</v>
          </cell>
          <cell r="H72">
            <v>4262539</v>
          </cell>
          <cell r="I72">
            <v>3849333</v>
          </cell>
          <cell r="J72">
            <v>1201878</v>
          </cell>
          <cell r="K72">
            <v>308152</v>
          </cell>
          <cell r="L72">
            <v>413206</v>
          </cell>
          <cell r="M72">
            <v>0</v>
          </cell>
          <cell r="N72">
            <v>31235685</v>
          </cell>
        </row>
      </sheetData>
      <sheetData sheetId="7">
        <row r="11">
          <cell r="D11">
            <v>883505</v>
          </cell>
          <cell r="E11">
            <v>521442</v>
          </cell>
          <cell r="F11">
            <v>61372</v>
          </cell>
          <cell r="G11">
            <v>3500</v>
          </cell>
          <cell r="I11">
            <v>13040</v>
          </cell>
          <cell r="K11">
            <v>11740</v>
          </cell>
        </row>
        <row r="13">
          <cell r="D13">
            <v>6974392</v>
          </cell>
          <cell r="E13">
            <v>4068876</v>
          </cell>
          <cell r="F13">
            <v>686100</v>
          </cell>
          <cell r="I13">
            <v>205554</v>
          </cell>
          <cell r="J13">
            <v>81494</v>
          </cell>
          <cell r="K13">
            <v>35000</v>
          </cell>
        </row>
        <row r="14">
          <cell r="D14">
            <v>2259540</v>
          </cell>
          <cell r="E14">
            <v>1443949</v>
          </cell>
          <cell r="F14">
            <v>127700</v>
          </cell>
          <cell r="I14">
            <v>22000</v>
          </cell>
          <cell r="K14">
            <v>8250</v>
          </cell>
        </row>
        <row r="15">
          <cell r="D15">
            <v>467268</v>
          </cell>
          <cell r="E15">
            <v>305075</v>
          </cell>
          <cell r="F15">
            <v>20800</v>
          </cell>
          <cell r="I15">
            <v>507565</v>
          </cell>
          <cell r="J15">
            <v>248011</v>
          </cell>
          <cell r="K15">
            <v>26600</v>
          </cell>
          <cell r="L15">
            <v>47400</v>
          </cell>
        </row>
        <row r="16">
          <cell r="D16">
            <v>79600</v>
          </cell>
        </row>
        <row r="17">
          <cell r="D17">
            <v>81100</v>
          </cell>
        </row>
        <row r="18">
          <cell r="D18">
            <v>22200</v>
          </cell>
        </row>
        <row r="19">
          <cell r="I19">
            <v>40000</v>
          </cell>
        </row>
        <row r="20">
          <cell r="D20">
            <v>293100</v>
          </cell>
          <cell r="E20">
            <v>0</v>
          </cell>
          <cell r="F20">
            <v>20500</v>
          </cell>
          <cell r="G20">
            <v>0</v>
          </cell>
          <cell r="I20">
            <v>0</v>
          </cell>
          <cell r="J20">
            <v>0</v>
          </cell>
          <cell r="K20">
            <v>0</v>
          </cell>
          <cell r="L20">
            <v>0</v>
          </cell>
          <cell r="M20">
            <v>0</v>
          </cell>
        </row>
        <row r="26">
          <cell r="D26">
            <v>84582</v>
          </cell>
          <cell r="E26">
            <v>61240</v>
          </cell>
        </row>
        <row r="28">
          <cell r="D28">
            <v>5992798</v>
          </cell>
          <cell r="E28">
            <v>3120088</v>
          </cell>
          <cell r="F28">
            <v>1044150</v>
          </cell>
          <cell r="G28">
            <v>85280</v>
          </cell>
          <cell r="I28">
            <v>492905</v>
          </cell>
          <cell r="J28">
            <v>5651</v>
          </cell>
          <cell r="K28">
            <v>3988</v>
          </cell>
        </row>
        <row r="29">
          <cell r="D29">
            <v>17788725</v>
          </cell>
          <cell r="E29">
            <v>10886217</v>
          </cell>
          <cell r="F29">
            <v>2374973</v>
          </cell>
          <cell r="G29">
            <v>121660</v>
          </cell>
          <cell r="I29">
            <v>145351</v>
          </cell>
          <cell r="K29">
            <v>36704</v>
          </cell>
        </row>
        <row r="30">
          <cell r="D30">
            <v>118095</v>
          </cell>
          <cell r="E30">
            <v>85514</v>
          </cell>
        </row>
        <row r="31">
          <cell r="D31">
            <v>17500</v>
          </cell>
        </row>
        <row r="32">
          <cell r="D32">
            <v>267109</v>
          </cell>
          <cell r="E32">
            <v>182556</v>
          </cell>
        </row>
        <row r="33">
          <cell r="D33">
            <v>297567</v>
          </cell>
          <cell r="E33">
            <v>193348</v>
          </cell>
        </row>
        <row r="34">
          <cell r="D34">
            <v>169755</v>
          </cell>
          <cell r="E34">
            <v>86616</v>
          </cell>
          <cell r="F34">
            <v>27731</v>
          </cell>
        </row>
        <row r="35">
          <cell r="D35">
            <v>31800</v>
          </cell>
        </row>
        <row r="38">
          <cell r="D38">
            <v>617101</v>
          </cell>
          <cell r="E38">
            <v>428512</v>
          </cell>
          <cell r="G38">
            <v>7200</v>
          </cell>
        </row>
        <row r="40">
          <cell r="D40">
            <v>5136993</v>
          </cell>
        </row>
        <row r="41">
          <cell r="D41">
            <v>33935</v>
          </cell>
        </row>
        <row r="42">
          <cell r="D42">
            <v>1218670</v>
          </cell>
        </row>
        <row r="43">
          <cell r="D43">
            <v>1018062</v>
          </cell>
        </row>
        <row r="44">
          <cell r="D44">
            <v>1075</v>
          </cell>
        </row>
        <row r="45">
          <cell r="D45">
            <v>45000</v>
          </cell>
        </row>
        <row r="46">
          <cell r="D46">
            <v>255023</v>
          </cell>
        </row>
        <row r="47">
          <cell r="D47">
            <v>329</v>
          </cell>
        </row>
        <row r="48">
          <cell r="D48">
            <v>38736</v>
          </cell>
        </row>
        <row r="50">
          <cell r="D50">
            <v>210754</v>
          </cell>
        </row>
        <row r="51">
          <cell r="D51">
            <v>680679</v>
          </cell>
        </row>
        <row r="52">
          <cell r="D52">
            <v>249830</v>
          </cell>
        </row>
        <row r="53">
          <cell r="D53">
            <v>74045</v>
          </cell>
        </row>
        <row r="54">
          <cell r="D54">
            <v>635990</v>
          </cell>
        </row>
        <row r="55">
          <cell r="D55">
            <v>999454</v>
          </cell>
        </row>
        <row r="56">
          <cell r="D56">
            <v>1774438</v>
          </cell>
        </row>
        <row r="60">
          <cell r="D60">
            <v>5000</v>
          </cell>
        </row>
        <row r="61">
          <cell r="D61">
            <v>0</v>
          </cell>
        </row>
        <row r="65">
          <cell r="D65">
            <v>102095</v>
          </cell>
        </row>
        <row r="67">
          <cell r="D67">
            <v>79327</v>
          </cell>
          <cell r="E67">
            <v>49182</v>
          </cell>
          <cell r="G67">
            <v>4000</v>
          </cell>
        </row>
        <row r="68">
          <cell r="D68">
            <v>250000</v>
          </cell>
          <cell r="F68">
            <v>164000</v>
          </cell>
        </row>
        <row r="70">
          <cell r="D70">
            <v>135301</v>
          </cell>
          <cell r="E70">
            <v>90678</v>
          </cell>
        </row>
        <row r="71">
          <cell r="C71">
            <v>49612113</v>
          </cell>
          <cell r="D71">
            <v>49390473</v>
          </cell>
          <cell r="E71">
            <v>21523293</v>
          </cell>
          <cell r="F71">
            <v>4527326</v>
          </cell>
          <cell r="G71">
            <v>221640</v>
          </cell>
          <cell r="H71">
            <v>1473815</v>
          </cell>
          <cell r="I71">
            <v>1426415</v>
          </cell>
          <cell r="J71">
            <v>335156</v>
          </cell>
          <cell r="K71">
            <v>122282</v>
          </cell>
          <cell r="L71">
            <v>47400</v>
          </cell>
          <cell r="M71">
            <v>0</v>
          </cell>
          <cell r="N71">
            <v>51085928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O412"/>
  <sheetViews>
    <sheetView showZeros="0" tabSelected="1" view="pageBreakPreview" zoomScale="75" zoomScaleNormal="75" zoomScaleSheetLayoutView="75" workbookViewId="0" topLeftCell="A1">
      <pane xSplit="2" ySplit="9" topLeftCell="H86" activePane="bottomRight" state="frozen"/>
      <selection pane="topLeft" activeCell="A1" sqref="A1"/>
      <selection pane="topRight" activeCell="C1" sqref="C1"/>
      <selection pane="bottomLeft" activeCell="A10" sqref="A10"/>
      <selection pane="bottomRight" activeCell="H87" sqref="H87"/>
    </sheetView>
  </sheetViews>
  <sheetFormatPr defaultColWidth="9.00390625" defaultRowHeight="12.75"/>
  <cols>
    <col min="1" max="1" width="7.75390625" style="1" customWidth="1"/>
    <col min="2" max="2" width="35.00390625" style="113" customWidth="1"/>
    <col min="3" max="3" width="12.125" style="0" customWidth="1"/>
    <col min="4" max="4" width="11.75390625" style="0" customWidth="1"/>
    <col min="5" max="5" width="12.875" style="0" customWidth="1"/>
    <col min="6" max="6" width="10.625" style="0" customWidth="1"/>
    <col min="7" max="7" width="11.375" style="0" customWidth="1"/>
    <col min="8" max="8" width="12.125" style="0" customWidth="1"/>
    <col min="9" max="10" width="11.875" style="0" customWidth="1"/>
    <col min="11" max="11" width="10.00390625" style="0" customWidth="1"/>
    <col min="12" max="12" width="11.375" style="0" customWidth="1"/>
    <col min="13" max="13" width="10.625" style="0" customWidth="1"/>
    <col min="14" max="14" width="12.875" style="0" customWidth="1"/>
    <col min="15" max="15" width="13.625" style="0" customWidth="1"/>
  </cols>
  <sheetData>
    <row r="1" spans="5:14" ht="18">
      <c r="E1" s="100"/>
      <c r="F1" s="100"/>
      <c r="G1" s="100"/>
      <c r="H1" s="48"/>
      <c r="I1" s="48"/>
      <c r="L1" s="164" t="s">
        <v>286</v>
      </c>
      <c r="M1" s="164"/>
      <c r="N1" s="164"/>
    </row>
    <row r="2" spans="5:14" ht="18">
      <c r="E2" s="100"/>
      <c r="F2" s="100"/>
      <c r="G2" s="100"/>
      <c r="H2" s="48"/>
      <c r="I2" s="48"/>
      <c r="L2" s="164" t="s">
        <v>228</v>
      </c>
      <c r="M2" s="164"/>
      <c r="N2" s="164"/>
    </row>
    <row r="3" spans="5:14" ht="18">
      <c r="E3" s="100"/>
      <c r="F3" s="100"/>
      <c r="G3" s="100"/>
      <c r="H3" s="48"/>
      <c r="I3" s="48"/>
      <c r="L3" s="160" t="s">
        <v>141</v>
      </c>
      <c r="M3" s="160"/>
      <c r="N3" s="160"/>
    </row>
    <row r="4" spans="1:14" ht="18">
      <c r="A4" s="161" t="s">
        <v>293</v>
      </c>
      <c r="B4" s="161"/>
      <c r="C4" s="161"/>
      <c r="D4" s="161"/>
      <c r="E4" s="161"/>
      <c r="F4" s="161"/>
      <c r="G4" s="161"/>
      <c r="H4" s="161"/>
      <c r="I4" s="161"/>
      <c r="J4" s="161"/>
      <c r="K4" s="161"/>
      <c r="L4" s="161"/>
      <c r="M4" s="161"/>
      <c r="N4" s="161"/>
    </row>
    <row r="5" spans="3:14" ht="18">
      <c r="C5" s="80"/>
      <c r="D5" s="80"/>
      <c r="E5" s="80"/>
      <c r="F5" s="80"/>
      <c r="G5" s="80"/>
      <c r="H5" s="80"/>
      <c r="I5" s="80"/>
      <c r="J5" s="80"/>
      <c r="K5" s="2"/>
      <c r="L5" s="2"/>
      <c r="M5" s="110"/>
      <c r="N5" s="110"/>
    </row>
    <row r="6" spans="12:15" ht="12.75">
      <c r="L6" s="111"/>
      <c r="M6" s="111"/>
      <c r="N6" s="163" t="s">
        <v>298</v>
      </c>
      <c r="O6" s="163"/>
    </row>
    <row r="7" spans="1:14" s="23" customFormat="1" ht="23.25" customHeight="1">
      <c r="A7" s="165" t="s">
        <v>229</v>
      </c>
      <c r="B7" s="165" t="s">
        <v>6</v>
      </c>
      <c r="C7" s="167" t="s">
        <v>7</v>
      </c>
      <c r="D7" s="168"/>
      <c r="E7" s="168"/>
      <c r="F7" s="168"/>
      <c r="G7" s="159"/>
      <c r="H7" s="167" t="s">
        <v>8</v>
      </c>
      <c r="I7" s="168"/>
      <c r="J7" s="168"/>
      <c r="K7" s="168"/>
      <c r="L7" s="168"/>
      <c r="M7" s="159"/>
      <c r="N7" s="24" t="s">
        <v>93</v>
      </c>
    </row>
    <row r="8" spans="1:14" s="23" customFormat="1" ht="51">
      <c r="A8" s="166"/>
      <c r="B8" s="166"/>
      <c r="C8" s="24" t="s">
        <v>9</v>
      </c>
      <c r="D8" s="5" t="s">
        <v>10</v>
      </c>
      <c r="E8" s="5" t="s">
        <v>11</v>
      </c>
      <c r="F8" s="5" t="s">
        <v>12</v>
      </c>
      <c r="G8" s="5" t="s">
        <v>13</v>
      </c>
      <c r="H8" s="24" t="s">
        <v>9</v>
      </c>
      <c r="I8" s="5" t="s">
        <v>10</v>
      </c>
      <c r="J8" s="5" t="s">
        <v>11</v>
      </c>
      <c r="K8" s="5" t="s">
        <v>12</v>
      </c>
      <c r="L8" s="5" t="s">
        <v>13</v>
      </c>
      <c r="M8" s="5" t="s">
        <v>14</v>
      </c>
      <c r="N8" s="24"/>
    </row>
    <row r="9" spans="1:14" s="23" customFormat="1" ht="12.75">
      <c r="A9" s="45">
        <v>1</v>
      </c>
      <c r="B9" s="33">
        <v>2</v>
      </c>
      <c r="C9" s="33">
        <v>3</v>
      </c>
      <c r="D9" s="33">
        <v>4</v>
      </c>
      <c r="E9" s="33">
        <v>5</v>
      </c>
      <c r="F9" s="33">
        <v>6</v>
      </c>
      <c r="G9" s="33">
        <v>7</v>
      </c>
      <c r="H9" s="33">
        <v>8</v>
      </c>
      <c r="I9" s="33">
        <v>9</v>
      </c>
      <c r="J9" s="33">
        <v>10</v>
      </c>
      <c r="K9" s="33">
        <v>11</v>
      </c>
      <c r="L9" s="33">
        <v>12</v>
      </c>
      <c r="M9" s="33">
        <v>13</v>
      </c>
      <c r="N9" s="33">
        <v>14</v>
      </c>
    </row>
    <row r="10" spans="1:15" s="23" customFormat="1" ht="12.75">
      <c r="A10" s="45" t="s">
        <v>15</v>
      </c>
      <c r="B10" s="51" t="s">
        <v>16</v>
      </c>
      <c r="C10" s="115">
        <f>D10+G10</f>
        <v>8953953</v>
      </c>
      <c r="D10" s="115">
        <f>'[1]Місто'!D10+'[1]Місто'!D26+'[1]Місто'!D30+'[1]Місто'!D44+'[1]Місто'!D58+'[1]Місто'!D61+'[1]Місто'!D64+'[1]Місто'!D77+'[1]Місто'!D95+'[1]Місто'!D103+'[1]Місто'!D115+'[1]Місто'!D123+'[1]Місто'!D130+'[1]Місто'!D132+'[1]Місто'!D134+'[1]Місто'!D136+'[1]Місто'!D142+'[1]Місто'!D145+'[1]Місто'!D152</f>
        <v>8800453</v>
      </c>
      <c r="E10" s="115">
        <f>'[1]Місто'!E10+'[1]Місто'!E26+'[1]Місто'!E30+'[1]Місто'!E44+'[1]Місто'!E58+'[1]Місто'!E61+'[1]Місто'!E64+'[1]Місто'!E77+'[1]Місто'!E95+'[1]Місто'!E103+'[1]Місто'!E115+'[1]Місто'!E123+'[1]Місто'!E130+'[1]Місто'!E132+'[1]Місто'!E134+'[1]Місто'!E136+'[1]Місто'!E142+'[1]Місто'!E145+'[1]Місто'!E152</f>
        <v>4349190</v>
      </c>
      <c r="F10" s="115">
        <f>'[1]Місто'!F10+'[1]Місто'!F26+'[1]Місто'!F30+'[1]Місто'!F44+'[1]Місто'!F58+'[1]Місто'!F61+'[1]Місто'!F64+'[1]Місто'!F77+'[1]Місто'!F95+'[1]Місто'!F103+'[1]Місто'!F115+'[1]Місто'!F123+'[1]Місто'!F130+'[1]Місто'!F132+'[1]Місто'!F134+'[1]Місто'!F136+'[1]Місто'!F142+'[1]Місто'!F145+'[1]Місто'!F152</f>
        <v>219215</v>
      </c>
      <c r="G10" s="115">
        <f>'[1]Місто'!G10+'[1]Місто'!G26+'[1]Місто'!G30+'[1]Місто'!G44+'[1]Місто'!G58+'[1]Місто'!G61+'[1]Місто'!G64+'[1]Місто'!G77+'[1]Місто'!G95+'[1]Місто'!G103+'[1]Місто'!G115+'[1]Місто'!G123+'[1]Місто'!G130+'[1]Місто'!G132+'[1]Місто'!G134+'[1]Місто'!G136+'[1]Місто'!G142+'[1]Місто'!G145+'[1]Місто'!G152</f>
        <v>153500</v>
      </c>
      <c r="H10" s="115">
        <f>I10+L10</f>
        <v>47900</v>
      </c>
      <c r="I10" s="115">
        <f>'[1]Місто'!I10+'[1]Місто'!I26+'[1]Місто'!I30+'[1]Місто'!I44+'[1]Місто'!I58+'[1]Місто'!I61+'[1]Місто'!I64+'[1]Місто'!I77+'[1]Місто'!I95+'[1]Місто'!I103+'[1]Місто'!I115+'[1]Місто'!I123+'[1]Місто'!I130+'[1]Місто'!I132+'[1]Місто'!I134+'[1]Місто'!I136+'[1]Місто'!I142+'[1]Місто'!I145+'[1]Місто'!I152</f>
        <v>47900</v>
      </c>
      <c r="J10" s="115">
        <f>'[1]Місто'!J10+'[1]Місто'!J26+'[1]Місто'!J30+'[1]Місто'!J44+'[1]Місто'!J58+'[1]Місто'!J61+'[1]Місто'!J64+'[1]Місто'!J77+'[1]Місто'!J95+'[1]Місто'!J103+'[1]Місто'!J115+'[1]Місто'!J123+'[1]Місто'!J130+'[1]Місто'!J132+'[1]Місто'!J134+'[1]Місто'!J136+'[1]Місто'!J142+'[1]Місто'!J145+'[1]Місто'!J152</f>
        <v>0</v>
      </c>
      <c r="K10" s="115">
        <f>'[1]Місто'!K10+'[1]Місто'!K26+'[1]Місто'!K30+'[1]Місто'!K44+'[1]Місто'!K58+'[1]Місто'!K61+'[1]Місто'!K64+'[1]Місто'!K77+'[1]Місто'!K95+'[1]Місто'!K103+'[1]Місто'!K115+'[1]Місто'!K123+'[1]Місто'!K130+'[1]Місто'!K132+'[1]Місто'!K134+'[1]Місто'!K136+'[1]Місто'!K142+'[1]Місто'!K145+'[1]Місто'!K152</f>
        <v>32900</v>
      </c>
      <c r="L10" s="115">
        <f>'[1]Місто'!L10+'[1]Місто'!L26+'[1]Місто'!L30+'[1]Місто'!L44+'[1]Місто'!L58+'[1]Місто'!L61+'[1]Місто'!L64+'[1]Місто'!L77+'[1]Місто'!L95+'[1]Місто'!L103+'[1]Місто'!L115+'[1]Місто'!L123+'[1]Місто'!L130+'[1]Місто'!L132+'[1]Місто'!L134+'[1]Місто'!L136+'[1]Місто'!L142+'[1]Місто'!L145+'[1]Місто'!L152</f>
        <v>0</v>
      </c>
      <c r="M10" s="115">
        <f>'[1]Місто'!M10+'[1]Місто'!M26+'[1]Місто'!M30+'[1]Місто'!M44+'[1]Місто'!M58+'[1]Місто'!M61+'[1]Місто'!M64+'[1]Місто'!M77+'[1]Місто'!M95+'[1]Місто'!M103+'[1]Місто'!M115+'[1]Місто'!M123+'[1]Місто'!M130+'[1]Місто'!M132+'[1]Місто'!M134+'[1]Місто'!M136+'[1]Місто'!M142+'[1]Місто'!M145+'[1]Місто'!M152</f>
        <v>0</v>
      </c>
      <c r="N10" s="116">
        <f>C10+H10</f>
        <v>9001853</v>
      </c>
      <c r="O10" s="53"/>
    </row>
    <row r="11" spans="1:14" s="23" customFormat="1" ht="25.5">
      <c r="A11" s="45" t="s">
        <v>17</v>
      </c>
      <c r="B11" s="29" t="s">
        <v>18</v>
      </c>
      <c r="C11" s="115">
        <f aca="true" t="shared" si="0" ref="C11:C77">D11+G11</f>
        <v>740000</v>
      </c>
      <c r="D11" s="115">
        <f>D12</f>
        <v>740000</v>
      </c>
      <c r="E11" s="115">
        <f>E12</f>
        <v>0</v>
      </c>
      <c r="F11" s="115">
        <f>F12</f>
        <v>0</v>
      </c>
      <c r="G11" s="115">
        <f>G12</f>
        <v>0</v>
      </c>
      <c r="H11" s="115">
        <f aca="true" t="shared" si="1" ref="H11:H77">I11+L11</f>
        <v>0</v>
      </c>
      <c r="I11" s="115">
        <f>I12</f>
        <v>0</v>
      </c>
      <c r="J11" s="115">
        <f>J12</f>
        <v>0</v>
      </c>
      <c r="K11" s="115">
        <f>K12</f>
        <v>0</v>
      </c>
      <c r="L11" s="115">
        <f>L12</f>
        <v>0</v>
      </c>
      <c r="M11" s="115">
        <f>M12</f>
        <v>0</v>
      </c>
      <c r="N11" s="116">
        <f aca="true" t="shared" si="2" ref="N11:N76">C11+H11</f>
        <v>740000</v>
      </c>
    </row>
    <row r="12" spans="1:14" s="23" customFormat="1" ht="25.5">
      <c r="A12" s="45" t="s">
        <v>142</v>
      </c>
      <c r="B12" s="51" t="s">
        <v>118</v>
      </c>
      <c r="C12" s="115">
        <f t="shared" si="0"/>
        <v>740000</v>
      </c>
      <c r="D12" s="115">
        <f>'[1]Місто'!D45</f>
        <v>740000</v>
      </c>
      <c r="E12" s="115">
        <f>'[1]Місто'!E45</f>
        <v>0</v>
      </c>
      <c r="F12" s="115">
        <f>'[1]Місто'!F45</f>
        <v>0</v>
      </c>
      <c r="G12" s="115">
        <f>'[1]Місто'!G45</f>
        <v>0</v>
      </c>
      <c r="H12" s="115">
        <f t="shared" si="1"/>
        <v>0</v>
      </c>
      <c r="I12" s="115">
        <f>'[1]Місто'!I45</f>
        <v>0</v>
      </c>
      <c r="J12" s="115">
        <f>'[1]Місто'!J45</f>
        <v>0</v>
      </c>
      <c r="K12" s="115">
        <f>'[1]Місто'!K45</f>
        <v>0</v>
      </c>
      <c r="L12" s="115">
        <f>'[1]Місто'!L45</f>
        <v>0</v>
      </c>
      <c r="M12" s="115">
        <f>'[1]Місто'!M45</f>
        <v>0</v>
      </c>
      <c r="N12" s="116">
        <f t="shared" si="2"/>
        <v>740000</v>
      </c>
    </row>
    <row r="13" spans="1:15" s="23" customFormat="1" ht="12.75">
      <c r="A13" s="45" t="s">
        <v>19</v>
      </c>
      <c r="B13" s="51" t="s">
        <v>20</v>
      </c>
      <c r="C13" s="115">
        <f t="shared" si="0"/>
        <v>12336790</v>
      </c>
      <c r="D13" s="115">
        <f>SUM(D14:D21)</f>
        <v>12336790</v>
      </c>
      <c r="E13" s="115">
        <f>SUM(E14:E20)</f>
        <v>7322949</v>
      </c>
      <c r="F13" s="115">
        <f>SUM(F14:F20)</f>
        <v>935022</v>
      </c>
      <c r="G13" s="115">
        <f>SUM(G14:G20)</f>
        <v>0</v>
      </c>
      <c r="H13" s="115">
        <f t="shared" si="1"/>
        <v>1452722</v>
      </c>
      <c r="I13" s="115">
        <f>SUM(I14:I20)</f>
        <v>1402868</v>
      </c>
      <c r="J13" s="115">
        <f>SUM(J14:J20)</f>
        <v>646212</v>
      </c>
      <c r="K13" s="115">
        <f>SUM(K14:K20)</f>
        <v>28964</v>
      </c>
      <c r="L13" s="115">
        <f>SUM(L14:L20)</f>
        <v>49854</v>
      </c>
      <c r="M13" s="115">
        <f>SUM(M14:M20)</f>
        <v>0</v>
      </c>
      <c r="N13" s="116">
        <f t="shared" si="2"/>
        <v>13789512</v>
      </c>
      <c r="O13" s="53"/>
    </row>
    <row r="14" spans="1:14" s="23" customFormat="1" ht="12.75" hidden="1">
      <c r="A14" s="45" t="s">
        <v>79</v>
      </c>
      <c r="B14" s="52" t="s">
        <v>75</v>
      </c>
      <c r="C14" s="115">
        <f t="shared" si="0"/>
        <v>0</v>
      </c>
      <c r="D14" s="115">
        <f>'[1]Місто'!D66</f>
        <v>0</v>
      </c>
      <c r="E14" s="115">
        <f>'[1]Місто'!E66</f>
        <v>0</v>
      </c>
      <c r="F14" s="115">
        <f>'[1]Місто'!F66</f>
        <v>0</v>
      </c>
      <c r="G14" s="115">
        <f>'[1]Місто'!G66</f>
        <v>0</v>
      </c>
      <c r="H14" s="115">
        <f t="shared" si="1"/>
        <v>0</v>
      </c>
      <c r="I14" s="115"/>
      <c r="J14" s="115"/>
      <c r="K14" s="115"/>
      <c r="L14" s="115"/>
      <c r="M14" s="115"/>
      <c r="N14" s="116">
        <f t="shared" si="2"/>
        <v>0</v>
      </c>
    </row>
    <row r="15" spans="1:14" s="23" customFormat="1" ht="51">
      <c r="A15" s="45" t="s">
        <v>21</v>
      </c>
      <c r="B15" s="51" t="s">
        <v>247</v>
      </c>
      <c r="C15" s="115">
        <f t="shared" si="0"/>
        <v>5842912</v>
      </c>
      <c r="D15" s="115">
        <f>'[1]Місто'!D67</f>
        <v>5842912</v>
      </c>
      <c r="E15" s="115">
        <f>'[1]Місто'!E67</f>
        <v>3695531</v>
      </c>
      <c r="F15" s="115">
        <f>'[1]Місто'!F67</f>
        <v>486952</v>
      </c>
      <c r="G15" s="115">
        <f>'[1]Місто'!G67</f>
        <v>0</v>
      </c>
      <c r="H15" s="115">
        <f t="shared" si="1"/>
        <v>1249000</v>
      </c>
      <c r="I15" s="115">
        <f>'[1]Місто'!I67</f>
        <v>1246400</v>
      </c>
      <c r="J15" s="115">
        <f>'[1]Місто'!J67</f>
        <v>616212</v>
      </c>
      <c r="K15" s="115">
        <f>'[1]Місто'!K67</f>
        <v>21887</v>
      </c>
      <c r="L15" s="115">
        <f>'[1]Місто'!L67</f>
        <v>2600</v>
      </c>
      <c r="M15" s="115">
        <f>'[1]Місто'!M67</f>
        <v>0</v>
      </c>
      <c r="N15" s="116">
        <f t="shared" si="2"/>
        <v>7091912</v>
      </c>
    </row>
    <row r="16" spans="1:14" s="23" customFormat="1" ht="25.5">
      <c r="A16" s="45" t="s">
        <v>22</v>
      </c>
      <c r="B16" s="51" t="s">
        <v>23</v>
      </c>
      <c r="C16" s="115">
        <f t="shared" si="0"/>
        <v>5063212</v>
      </c>
      <c r="D16" s="115">
        <f>'[1]Місто'!D68</f>
        <v>5063212</v>
      </c>
      <c r="E16" s="115">
        <f>'[1]Місто'!E68</f>
        <v>3126998</v>
      </c>
      <c r="F16" s="115">
        <f>'[1]Місто'!F68</f>
        <v>441910</v>
      </c>
      <c r="G16" s="115">
        <f>'[1]Місто'!G68</f>
        <v>0</v>
      </c>
      <c r="H16" s="115">
        <f t="shared" si="1"/>
        <v>181140</v>
      </c>
      <c r="I16" s="115">
        <f>'[1]Місто'!I68</f>
        <v>137386</v>
      </c>
      <c r="J16" s="115">
        <f>'[1]Місто'!J68</f>
        <v>30000</v>
      </c>
      <c r="K16" s="115">
        <f>'[1]Місто'!K68</f>
        <v>7077</v>
      </c>
      <c r="L16" s="115">
        <f>'[1]Місто'!L68</f>
        <v>43754</v>
      </c>
      <c r="M16" s="115">
        <f>'[1]Місто'!M68</f>
        <v>0</v>
      </c>
      <c r="N16" s="116">
        <f t="shared" si="2"/>
        <v>5244352</v>
      </c>
    </row>
    <row r="17" spans="1:14" s="23" customFormat="1" ht="51">
      <c r="A17" s="45" t="s">
        <v>315</v>
      </c>
      <c r="B17" s="51" t="s">
        <v>316</v>
      </c>
      <c r="C17" s="115">
        <f>D17+G17</f>
        <v>603600</v>
      </c>
      <c r="D17" s="115">
        <f>'[1]Місто'!D69+'[1]Місто'!D78</f>
        <v>603600</v>
      </c>
      <c r="E17" s="115">
        <f>'[1]Місто'!E69</f>
        <v>0</v>
      </c>
      <c r="F17" s="115">
        <f>'[1]Місто'!F69</f>
        <v>0</v>
      </c>
      <c r="G17" s="115">
        <f>'[1]Місто'!G69</f>
        <v>0</v>
      </c>
      <c r="H17" s="115">
        <f>I17+L17</f>
        <v>0</v>
      </c>
      <c r="I17" s="115">
        <f>'[1]Місто'!I69</f>
        <v>0</v>
      </c>
      <c r="J17" s="115">
        <f>'[1]Місто'!J69</f>
        <v>0</v>
      </c>
      <c r="K17" s="115">
        <f>'[1]Місто'!K69</f>
        <v>0</v>
      </c>
      <c r="L17" s="115">
        <f>'[1]Місто'!L69</f>
        <v>0</v>
      </c>
      <c r="M17" s="115">
        <f>'[1]Місто'!M69</f>
        <v>0</v>
      </c>
      <c r="N17" s="116">
        <f>C17+H17</f>
        <v>603600</v>
      </c>
    </row>
    <row r="18" spans="1:14" s="23" customFormat="1" ht="25.5">
      <c r="A18" s="45" t="s">
        <v>24</v>
      </c>
      <c r="B18" s="51" t="s">
        <v>248</v>
      </c>
      <c r="C18" s="115">
        <f t="shared" si="0"/>
        <v>361636</v>
      </c>
      <c r="D18" s="115">
        <f>'[1]Місто'!D70</f>
        <v>361636</v>
      </c>
      <c r="E18" s="115">
        <f>'[1]Місто'!E70</f>
        <v>238190</v>
      </c>
      <c r="F18" s="115">
        <f>'[1]Місто'!F70</f>
        <v>6160</v>
      </c>
      <c r="G18" s="115">
        <f>'[1]Місто'!G70</f>
        <v>0</v>
      </c>
      <c r="H18" s="115">
        <f t="shared" si="1"/>
        <v>0</v>
      </c>
      <c r="I18" s="115">
        <f>'[1]Місто'!I70</f>
        <v>0</v>
      </c>
      <c r="J18" s="115">
        <f>'[1]Місто'!J70</f>
        <v>0</v>
      </c>
      <c r="K18" s="115">
        <f>'[1]Місто'!K70</f>
        <v>0</v>
      </c>
      <c r="L18" s="115">
        <f>'[1]Місто'!L70</f>
        <v>0</v>
      </c>
      <c r="M18" s="115">
        <f>'[1]Місто'!M70</f>
        <v>0</v>
      </c>
      <c r="N18" s="116">
        <f t="shared" si="2"/>
        <v>361636</v>
      </c>
    </row>
    <row r="19" spans="1:14" s="23" customFormat="1" ht="25.5">
      <c r="A19" s="45" t="s">
        <v>25</v>
      </c>
      <c r="B19" s="29" t="s">
        <v>249</v>
      </c>
      <c r="C19" s="115">
        <f t="shared" si="0"/>
        <v>348578</v>
      </c>
      <c r="D19" s="115">
        <f>'[1]Місто'!D71</f>
        <v>348578</v>
      </c>
      <c r="E19" s="115">
        <f>'[1]Місто'!E71</f>
        <v>203956</v>
      </c>
      <c r="F19" s="115">
        <f>'[1]Місто'!F71</f>
        <v>0</v>
      </c>
      <c r="G19" s="115">
        <f>'[1]Місто'!G71</f>
        <v>0</v>
      </c>
      <c r="H19" s="115">
        <f t="shared" si="1"/>
        <v>0</v>
      </c>
      <c r="I19" s="115">
        <f>'[1]Місто'!I71</f>
        <v>0</v>
      </c>
      <c r="J19" s="115">
        <f>'[1]Місто'!J71</f>
        <v>0</v>
      </c>
      <c r="K19" s="115">
        <f>'[1]Місто'!K71</f>
        <v>0</v>
      </c>
      <c r="L19" s="115">
        <f>'[1]Місто'!L71</f>
        <v>0</v>
      </c>
      <c r="M19" s="115">
        <f>'[1]Місто'!M71</f>
        <v>0</v>
      </c>
      <c r="N19" s="116">
        <f t="shared" si="2"/>
        <v>348578</v>
      </c>
    </row>
    <row r="20" spans="1:14" s="23" customFormat="1" ht="25.5">
      <c r="A20" s="45" t="s">
        <v>26</v>
      </c>
      <c r="B20" s="29" t="s">
        <v>250</v>
      </c>
      <c r="C20" s="115">
        <f t="shared" si="0"/>
        <v>116057</v>
      </c>
      <c r="D20" s="115">
        <f>'[1]Місто'!D72</f>
        <v>116057</v>
      </c>
      <c r="E20" s="115">
        <f>'[1]Місто'!E72</f>
        <v>58274</v>
      </c>
      <c r="F20" s="115">
        <f>'[1]Місто'!F72</f>
        <v>0</v>
      </c>
      <c r="G20" s="115">
        <f>'[1]Місто'!G72</f>
        <v>0</v>
      </c>
      <c r="H20" s="115">
        <f t="shared" si="1"/>
        <v>22582</v>
      </c>
      <c r="I20" s="115">
        <f>'[1]Місто'!I72</f>
        <v>19082</v>
      </c>
      <c r="J20" s="115">
        <f>'[1]Місто'!J72</f>
        <v>0</v>
      </c>
      <c r="K20" s="115">
        <f>'[1]Місто'!K72</f>
        <v>0</v>
      </c>
      <c r="L20" s="115">
        <f>'[1]Місто'!L72</f>
        <v>3500</v>
      </c>
      <c r="M20" s="115">
        <f>'[1]Місто'!M72</f>
        <v>0</v>
      </c>
      <c r="N20" s="116">
        <f t="shared" si="2"/>
        <v>138639</v>
      </c>
    </row>
    <row r="21" spans="1:14" s="23" customFormat="1" ht="51">
      <c r="A21" s="45" t="s">
        <v>317</v>
      </c>
      <c r="B21" s="29" t="s">
        <v>318</v>
      </c>
      <c r="C21" s="115">
        <f>D21+G21</f>
        <v>795</v>
      </c>
      <c r="D21" s="115">
        <f>'[1]Місто'!D73</f>
        <v>795</v>
      </c>
      <c r="E21" s="115">
        <f>'[1]Місто'!E73</f>
        <v>0</v>
      </c>
      <c r="F21" s="115">
        <f>'[1]Місто'!F73</f>
        <v>0</v>
      </c>
      <c r="G21" s="115">
        <f>'[1]Місто'!G73</f>
        <v>0</v>
      </c>
      <c r="H21" s="115">
        <f>I21+L21</f>
        <v>0</v>
      </c>
      <c r="I21" s="115">
        <f>'[1]Місто'!I73</f>
        <v>0</v>
      </c>
      <c r="J21" s="115">
        <f>'[1]Місто'!J73</f>
        <v>0</v>
      </c>
      <c r="K21" s="115">
        <f>'[1]Місто'!K73</f>
        <v>0</v>
      </c>
      <c r="L21" s="115">
        <f>'[1]Місто'!L73</f>
        <v>0</v>
      </c>
      <c r="M21" s="115">
        <f>'[1]Місто'!M73</f>
        <v>0</v>
      </c>
      <c r="N21" s="116">
        <f>C21+H21</f>
        <v>795</v>
      </c>
    </row>
    <row r="22" spans="1:15" s="23" customFormat="1" ht="12.75">
      <c r="A22" s="45" t="s">
        <v>28</v>
      </c>
      <c r="B22" s="29" t="s">
        <v>29</v>
      </c>
      <c r="C22" s="115">
        <f t="shared" si="0"/>
        <v>55152100</v>
      </c>
      <c r="D22" s="115">
        <f>SUM(D23:D31)</f>
        <v>55087100</v>
      </c>
      <c r="E22" s="115">
        <f>SUM(E23:E31)</f>
        <v>28712100</v>
      </c>
      <c r="F22" s="115">
        <f>SUM(F23:F31)</f>
        <v>3791700</v>
      </c>
      <c r="G22" s="115">
        <f>SUM(G23:G31)</f>
        <v>65000</v>
      </c>
      <c r="H22" s="115">
        <f t="shared" si="1"/>
        <v>642686</v>
      </c>
      <c r="I22" s="115">
        <f>SUM(I23:I31)</f>
        <v>628186</v>
      </c>
      <c r="J22" s="115">
        <f>SUM(J23:J31)</f>
        <v>1605</v>
      </c>
      <c r="K22" s="115">
        <f>SUM(K23:K31)</f>
        <v>121701</v>
      </c>
      <c r="L22" s="115">
        <f>SUM(L23:L31)</f>
        <v>14500</v>
      </c>
      <c r="M22" s="115">
        <f>SUM(M23:M31)</f>
        <v>0</v>
      </c>
      <c r="N22" s="116">
        <f t="shared" si="2"/>
        <v>55794786</v>
      </c>
      <c r="O22" s="53"/>
    </row>
    <row r="23" spans="1:14" s="23" customFormat="1" ht="12.75">
      <c r="A23" s="45" t="s">
        <v>30</v>
      </c>
      <c r="B23" s="29" t="s">
        <v>31</v>
      </c>
      <c r="C23" s="115">
        <f t="shared" si="0"/>
        <v>48289500</v>
      </c>
      <c r="D23" s="115">
        <f>'[1]Місто'!D105</f>
        <v>48239500</v>
      </c>
      <c r="E23" s="115">
        <f>'[1]Місто'!E105</f>
        <v>26707200</v>
      </c>
      <c r="F23" s="115">
        <f>'[1]Місто'!F105</f>
        <v>3477700</v>
      </c>
      <c r="G23" s="115">
        <f>'[1]Місто'!G105</f>
        <v>50000</v>
      </c>
      <c r="H23" s="115">
        <f t="shared" si="1"/>
        <v>447686</v>
      </c>
      <c r="I23" s="115">
        <f>'[1]Місто'!I105</f>
        <v>443186</v>
      </c>
      <c r="J23" s="115">
        <f>'[1]Місто'!J105</f>
        <v>1605</v>
      </c>
      <c r="K23" s="115">
        <f>'[1]Місто'!K105</f>
        <v>120201</v>
      </c>
      <c r="L23" s="115">
        <f>'[1]Місто'!L105</f>
        <v>4500</v>
      </c>
      <c r="M23" s="115">
        <f>'[1]Місто'!M104</f>
        <v>0</v>
      </c>
      <c r="N23" s="116">
        <f t="shared" si="2"/>
        <v>48737186</v>
      </c>
    </row>
    <row r="24" spans="1:14" s="23" customFormat="1" ht="12.75">
      <c r="A24" s="45" t="s">
        <v>84</v>
      </c>
      <c r="B24" s="28" t="s">
        <v>85</v>
      </c>
      <c r="C24" s="115">
        <f t="shared" si="0"/>
        <v>1724200</v>
      </c>
      <c r="D24" s="115">
        <f>'[1]Місто'!D106</f>
        <v>1724200</v>
      </c>
      <c r="E24" s="115">
        <f>'[1]Місто'!E106</f>
        <v>973100</v>
      </c>
      <c r="F24" s="115">
        <f>'[1]Місто'!F106</f>
        <v>260100</v>
      </c>
      <c r="G24" s="115">
        <f>'[1]Місто'!G106</f>
        <v>0</v>
      </c>
      <c r="H24" s="115">
        <f t="shared" si="1"/>
        <v>195000</v>
      </c>
      <c r="I24" s="115">
        <f>'[1]Місто'!I106</f>
        <v>185000</v>
      </c>
      <c r="J24" s="115">
        <f>'[1]Місто'!J106</f>
        <v>0</v>
      </c>
      <c r="K24" s="115">
        <f>'[1]Місто'!K106</f>
        <v>1500</v>
      </c>
      <c r="L24" s="115">
        <f>'[1]Місто'!L106</f>
        <v>10000</v>
      </c>
      <c r="M24" s="115">
        <f>'[1]Місто'!M105</f>
        <v>0</v>
      </c>
      <c r="N24" s="116">
        <f t="shared" si="2"/>
        <v>1919200</v>
      </c>
    </row>
    <row r="25" spans="1:14" s="23" customFormat="1" ht="51">
      <c r="A25" s="45" t="s">
        <v>32</v>
      </c>
      <c r="B25" s="29" t="s">
        <v>251</v>
      </c>
      <c r="C25" s="115">
        <f t="shared" si="0"/>
        <v>827800</v>
      </c>
      <c r="D25" s="115">
        <f>'[1]Місто'!D107</f>
        <v>827800</v>
      </c>
      <c r="E25" s="115">
        <f>'[1]Місто'!E107</f>
        <v>559300</v>
      </c>
      <c r="F25" s="115">
        <f>'[1]Місто'!F107</f>
        <v>27400</v>
      </c>
      <c r="G25" s="115">
        <f>'[1]Місто'!G107</f>
        <v>0</v>
      </c>
      <c r="H25" s="115">
        <f t="shared" si="1"/>
        <v>0</v>
      </c>
      <c r="I25" s="115">
        <f>'[1]Місто'!I107</f>
        <v>0</v>
      </c>
      <c r="J25" s="115">
        <f>'[1]Місто'!J107</f>
        <v>0</v>
      </c>
      <c r="K25" s="115">
        <f>'[1]Місто'!K107</f>
        <v>0</v>
      </c>
      <c r="L25" s="115">
        <f>'[1]Місто'!L107</f>
        <v>0</v>
      </c>
      <c r="M25" s="115">
        <f>'[1]Місто'!M106</f>
        <v>0</v>
      </c>
      <c r="N25" s="116">
        <f t="shared" si="2"/>
        <v>827800</v>
      </c>
    </row>
    <row r="26" spans="1:14" s="23" customFormat="1" ht="25.5">
      <c r="A26" s="45" t="s">
        <v>34</v>
      </c>
      <c r="B26" s="21" t="s">
        <v>35</v>
      </c>
      <c r="C26" s="115">
        <f t="shared" si="0"/>
        <v>521700</v>
      </c>
      <c r="D26" s="115">
        <f>'[1]Місто'!D108</f>
        <v>521700</v>
      </c>
      <c r="E26" s="115">
        <f>'[1]Місто'!E108</f>
        <v>347400</v>
      </c>
      <c r="F26" s="115">
        <f>'[1]Місто'!F108</f>
        <v>16800</v>
      </c>
      <c r="G26" s="115">
        <f>'[1]Місто'!G108</f>
        <v>0</v>
      </c>
      <c r="H26" s="115">
        <f t="shared" si="1"/>
        <v>0</v>
      </c>
      <c r="I26" s="115">
        <f>'[1]Місто'!I108</f>
        <v>0</v>
      </c>
      <c r="J26" s="115">
        <f>'[1]Місто'!J108</f>
        <v>0</v>
      </c>
      <c r="K26" s="115">
        <f>'[1]Місто'!K108</f>
        <v>0</v>
      </c>
      <c r="L26" s="115">
        <f>'[1]Місто'!L108</f>
        <v>0</v>
      </c>
      <c r="M26" s="115">
        <f>'[1]Місто'!M107</f>
        <v>0</v>
      </c>
      <c r="N26" s="116">
        <f t="shared" si="2"/>
        <v>521700</v>
      </c>
    </row>
    <row r="27" spans="1:14" s="23" customFormat="1" ht="25.5">
      <c r="A27" s="45" t="s">
        <v>36</v>
      </c>
      <c r="B27" s="29" t="s">
        <v>148</v>
      </c>
      <c r="C27" s="115">
        <f t="shared" si="0"/>
        <v>61800</v>
      </c>
      <c r="D27" s="115">
        <f>'[1]Місто'!D109</f>
        <v>61800</v>
      </c>
      <c r="E27" s="115">
        <f>'[1]Місто'!E109</f>
        <v>40100</v>
      </c>
      <c r="F27" s="115">
        <f>'[1]Місто'!F109</f>
        <v>0</v>
      </c>
      <c r="G27" s="115">
        <f>'[1]Місто'!G109</f>
        <v>0</v>
      </c>
      <c r="H27" s="115">
        <f t="shared" si="1"/>
        <v>0</v>
      </c>
      <c r="I27" s="115">
        <f>'[1]Місто'!I109</f>
        <v>0</v>
      </c>
      <c r="J27" s="115">
        <f>'[1]Місто'!J109</f>
        <v>0</v>
      </c>
      <c r="K27" s="115">
        <f>'[1]Місто'!K109</f>
        <v>0</v>
      </c>
      <c r="L27" s="115">
        <f>'[1]Місто'!L109</f>
        <v>0</v>
      </c>
      <c r="M27" s="115">
        <f>'[1]Місто'!M108</f>
        <v>0</v>
      </c>
      <c r="N27" s="116">
        <f t="shared" si="2"/>
        <v>61800</v>
      </c>
    </row>
    <row r="28" spans="1:14" s="23" customFormat="1" ht="12.75">
      <c r="A28" s="45" t="s">
        <v>37</v>
      </c>
      <c r="B28" s="29" t="s">
        <v>252</v>
      </c>
      <c r="C28" s="115">
        <f t="shared" si="0"/>
        <v>3300600</v>
      </c>
      <c r="D28" s="115">
        <f>'[1]Місто'!D110</f>
        <v>3300600</v>
      </c>
      <c r="E28" s="115">
        <f>'[1]Місто'!E110</f>
        <v>0</v>
      </c>
      <c r="F28" s="115">
        <f>'[1]Місто'!F110</f>
        <v>0</v>
      </c>
      <c r="G28" s="115">
        <f>'[1]Місто'!G110</f>
        <v>0</v>
      </c>
      <c r="H28" s="115">
        <f t="shared" si="1"/>
        <v>0</v>
      </c>
      <c r="I28" s="115">
        <f>'[1]Місто'!I110</f>
        <v>0</v>
      </c>
      <c r="J28" s="115">
        <f>'[1]Місто'!J110</f>
        <v>0</v>
      </c>
      <c r="K28" s="115">
        <f>'[1]Місто'!K110</f>
        <v>0</v>
      </c>
      <c r="L28" s="115">
        <f>'[1]Місто'!L110</f>
        <v>0</v>
      </c>
      <c r="M28" s="115">
        <f>'[1]Місто'!M109</f>
        <v>0</v>
      </c>
      <c r="N28" s="116">
        <f t="shared" si="2"/>
        <v>3300600</v>
      </c>
    </row>
    <row r="29" spans="1:14" s="23" customFormat="1" ht="38.25">
      <c r="A29" s="45" t="s">
        <v>39</v>
      </c>
      <c r="B29" s="29" t="s">
        <v>253</v>
      </c>
      <c r="C29" s="115">
        <f t="shared" si="0"/>
        <v>9600</v>
      </c>
      <c r="D29" s="115">
        <f>'[1]Місто'!D111</f>
        <v>9600</v>
      </c>
      <c r="E29" s="115">
        <f>'[1]Місто'!E111</f>
        <v>7000</v>
      </c>
      <c r="F29" s="115">
        <f>'[1]Місто'!F111</f>
        <v>0</v>
      </c>
      <c r="G29" s="115">
        <f>'[1]Місто'!G111</f>
        <v>0</v>
      </c>
      <c r="H29" s="115">
        <f t="shared" si="1"/>
        <v>0</v>
      </c>
      <c r="I29" s="115">
        <f>'[1]Місто'!I111</f>
        <v>0</v>
      </c>
      <c r="J29" s="115">
        <f>'[1]Місто'!J111</f>
        <v>0</v>
      </c>
      <c r="K29" s="115">
        <f>'[1]Місто'!K111</f>
        <v>0</v>
      </c>
      <c r="L29" s="115">
        <f>'[1]Місто'!L111</f>
        <v>0</v>
      </c>
      <c r="M29" s="115">
        <f>'[1]Місто'!M110</f>
        <v>0</v>
      </c>
      <c r="N29" s="116">
        <f t="shared" si="2"/>
        <v>9600</v>
      </c>
    </row>
    <row r="30" spans="1:14" s="23" customFormat="1" ht="12.75">
      <c r="A30" s="45" t="s">
        <v>40</v>
      </c>
      <c r="B30" s="29" t="s">
        <v>41</v>
      </c>
      <c r="C30" s="115">
        <f t="shared" si="0"/>
        <v>176900</v>
      </c>
      <c r="D30" s="115">
        <f>'[1]Місто'!D112</f>
        <v>161900</v>
      </c>
      <c r="E30" s="115">
        <f>'[1]Місто'!E112</f>
        <v>78000</v>
      </c>
      <c r="F30" s="115">
        <f>'[1]Місто'!F112</f>
        <v>9700</v>
      </c>
      <c r="G30" s="115">
        <f>'[1]Місто'!G112</f>
        <v>15000</v>
      </c>
      <c r="H30" s="115">
        <f t="shared" si="1"/>
        <v>0</v>
      </c>
      <c r="I30" s="115">
        <f>'[1]Місто'!I112</f>
        <v>0</v>
      </c>
      <c r="J30" s="115">
        <f>'[1]Місто'!J112</f>
        <v>0</v>
      </c>
      <c r="K30" s="115">
        <f>'[1]Місто'!K112</f>
        <v>0</v>
      </c>
      <c r="L30" s="115">
        <f>'[1]Місто'!L112</f>
        <v>0</v>
      </c>
      <c r="M30" s="115">
        <f>'[1]Місто'!M111</f>
        <v>0</v>
      </c>
      <c r="N30" s="116">
        <f t="shared" si="2"/>
        <v>176900</v>
      </c>
    </row>
    <row r="31" spans="1:14" s="23" customFormat="1" ht="25.5">
      <c r="A31" s="45" t="s">
        <v>222</v>
      </c>
      <c r="B31" s="106" t="s">
        <v>223</v>
      </c>
      <c r="C31" s="115">
        <f t="shared" si="0"/>
        <v>240000</v>
      </c>
      <c r="D31" s="115">
        <f>'[1]Місто'!D113</f>
        <v>240000</v>
      </c>
      <c r="E31" s="115">
        <f>'[1]Місто'!E113</f>
        <v>0</v>
      </c>
      <c r="F31" s="115">
        <f>'[1]Місто'!F113</f>
        <v>0</v>
      </c>
      <c r="G31" s="115">
        <f>'[1]Місто'!G113</f>
        <v>0</v>
      </c>
      <c r="H31" s="115">
        <f t="shared" si="1"/>
        <v>0</v>
      </c>
      <c r="I31" s="115">
        <f>'[1]Місто'!I113</f>
        <v>0</v>
      </c>
      <c r="J31" s="115">
        <f>'[1]Місто'!J113</f>
        <v>0</v>
      </c>
      <c r="K31" s="115">
        <f>'[1]Місто'!K113</f>
        <v>0</v>
      </c>
      <c r="L31" s="115">
        <f>'[1]Місто'!L113</f>
        <v>0</v>
      </c>
      <c r="M31" s="115">
        <f>'[1]Місто'!M112</f>
        <v>0</v>
      </c>
      <c r="N31" s="116">
        <f t="shared" si="2"/>
        <v>240000</v>
      </c>
    </row>
    <row r="32" spans="1:14" s="23" customFormat="1" ht="25.5">
      <c r="A32" s="45" t="s">
        <v>42</v>
      </c>
      <c r="B32" s="104" t="s">
        <v>43</v>
      </c>
      <c r="C32" s="115">
        <f t="shared" si="0"/>
        <v>7657264</v>
      </c>
      <c r="D32" s="115">
        <f>SUM(D33:D42)</f>
        <v>7657264</v>
      </c>
      <c r="E32" s="115">
        <f>SUM(E33:E42)</f>
        <v>2333200</v>
      </c>
      <c r="F32" s="115">
        <f>SUM(F33:F42)</f>
        <v>218300</v>
      </c>
      <c r="G32" s="115">
        <f>SUM(G33:G42)</f>
        <v>0</v>
      </c>
      <c r="H32" s="115">
        <f t="shared" si="1"/>
        <v>31479</v>
      </c>
      <c r="I32" s="115">
        <f>SUM(I33:I42)</f>
        <v>31479</v>
      </c>
      <c r="J32" s="115">
        <f>SUM(J33:J42)</f>
        <v>0</v>
      </c>
      <c r="K32" s="115">
        <f>SUM(K33:K42)</f>
        <v>11740</v>
      </c>
      <c r="L32" s="115">
        <f>SUM(L33:L42)</f>
        <v>0</v>
      </c>
      <c r="M32" s="115">
        <f>SUM(M33:M42)</f>
        <v>0</v>
      </c>
      <c r="N32" s="116">
        <f t="shared" si="2"/>
        <v>7688743</v>
      </c>
    </row>
    <row r="33" spans="1:14" s="23" customFormat="1" ht="53.25" customHeight="1" hidden="1">
      <c r="A33" s="45" t="s">
        <v>151</v>
      </c>
      <c r="B33" s="104" t="s">
        <v>254</v>
      </c>
      <c r="C33" s="115">
        <f t="shared" si="0"/>
        <v>0</v>
      </c>
      <c r="D33" s="115"/>
      <c r="E33" s="115">
        <f>'[1]Місто'!E78</f>
        <v>0</v>
      </c>
      <c r="F33" s="115">
        <f>'[1]Місто'!F78</f>
        <v>0</v>
      </c>
      <c r="G33" s="115">
        <f>'[1]Місто'!G78</f>
        <v>0</v>
      </c>
      <c r="H33" s="115">
        <f t="shared" si="1"/>
        <v>0</v>
      </c>
      <c r="I33" s="115">
        <f>'[1]Місто'!I78</f>
        <v>0</v>
      </c>
      <c r="J33" s="115">
        <f>'[1]Місто'!J78</f>
        <v>0</v>
      </c>
      <c r="K33" s="115">
        <f>'[1]Місто'!K78</f>
        <v>0</v>
      </c>
      <c r="L33" s="115">
        <f>'[1]Місто'!L78</f>
        <v>0</v>
      </c>
      <c r="M33" s="115">
        <f>'[1]Місто'!M78</f>
        <v>0</v>
      </c>
      <c r="N33" s="116">
        <f t="shared" si="2"/>
        <v>0</v>
      </c>
    </row>
    <row r="34" spans="1:14" s="23" customFormat="1" ht="38.25" hidden="1">
      <c r="A34" s="45" t="s">
        <v>144</v>
      </c>
      <c r="B34" s="104" t="s">
        <v>189</v>
      </c>
      <c r="C34" s="115">
        <f t="shared" si="0"/>
        <v>0</v>
      </c>
      <c r="D34" s="115">
        <f>'[1]Місто'!D79</f>
        <v>0</v>
      </c>
      <c r="E34" s="115">
        <f>'[1]Місто'!E79</f>
        <v>0</v>
      </c>
      <c r="F34" s="115">
        <f>'[1]Місто'!F79</f>
        <v>0</v>
      </c>
      <c r="G34" s="115">
        <f>'[1]Місто'!G79</f>
        <v>0</v>
      </c>
      <c r="H34" s="115">
        <f t="shared" si="1"/>
        <v>0</v>
      </c>
      <c r="I34" s="115">
        <f>'[1]Місто'!I79</f>
        <v>0</v>
      </c>
      <c r="J34" s="115">
        <f>'[1]Місто'!J79</f>
        <v>0</v>
      </c>
      <c r="K34" s="115">
        <f>'[1]Місто'!K79</f>
        <v>0</v>
      </c>
      <c r="L34" s="115">
        <f>'[1]Місто'!L79</f>
        <v>0</v>
      </c>
      <c r="M34" s="115">
        <f>'[1]Місто'!M79</f>
        <v>0</v>
      </c>
      <c r="N34" s="116">
        <f t="shared" si="2"/>
        <v>0</v>
      </c>
    </row>
    <row r="35" spans="1:14" s="23" customFormat="1" ht="25.5">
      <c r="A35" s="45" t="s">
        <v>44</v>
      </c>
      <c r="B35" s="29" t="s">
        <v>165</v>
      </c>
      <c r="C35" s="115">
        <f t="shared" si="0"/>
        <v>3340564</v>
      </c>
      <c r="D35" s="115">
        <f>'[1]Місто'!D12+'[1]Місто'!D46+'[1]Місто'!D81</f>
        <v>3340564</v>
      </c>
      <c r="E35" s="115">
        <f>'[1]Місто'!E12+'[1]Місто'!E46+'[1]Місто'!E81</f>
        <v>0</v>
      </c>
      <c r="F35" s="115">
        <f>'[1]Місто'!F12+'[1]Місто'!F46+'[1]Місто'!F81</f>
        <v>0</v>
      </c>
      <c r="G35" s="115">
        <f>'[1]Місто'!G12+'[1]Місто'!G46+'[1]Місто'!G81</f>
        <v>0</v>
      </c>
      <c r="H35" s="115">
        <f t="shared" si="1"/>
        <v>0</v>
      </c>
      <c r="I35" s="115">
        <f>'[1]Місто'!I12+'[1]Місто'!I46+'[1]Місто'!I81</f>
        <v>0</v>
      </c>
      <c r="J35" s="115">
        <f>'[1]Місто'!J12+'[1]Місто'!J46+'[1]Місто'!J81</f>
        <v>0</v>
      </c>
      <c r="K35" s="115">
        <f>'[1]Місто'!K12+'[1]Місто'!K46+'[1]Місто'!K81</f>
        <v>0</v>
      </c>
      <c r="L35" s="115">
        <f>'[1]Місто'!L12+'[1]Місто'!L46+'[1]Місто'!L81</f>
        <v>0</v>
      </c>
      <c r="M35" s="115">
        <f>'[1]Місто'!M12+'[1]Місто'!M46+'[1]Місто'!M81</f>
        <v>0</v>
      </c>
      <c r="N35" s="116">
        <f t="shared" si="2"/>
        <v>3340564</v>
      </c>
    </row>
    <row r="36" spans="1:14" s="23" customFormat="1" ht="25.5" hidden="1">
      <c r="A36" s="45" t="s">
        <v>284</v>
      </c>
      <c r="B36" s="29" t="s">
        <v>285</v>
      </c>
      <c r="C36" s="115">
        <f t="shared" si="0"/>
        <v>0</v>
      </c>
      <c r="D36" s="115"/>
      <c r="E36" s="115"/>
      <c r="F36" s="115"/>
      <c r="G36" s="115"/>
      <c r="H36" s="115">
        <f t="shared" si="1"/>
        <v>0</v>
      </c>
      <c r="I36" s="115"/>
      <c r="J36" s="115"/>
      <c r="K36" s="115"/>
      <c r="L36" s="115"/>
      <c r="M36" s="115"/>
      <c r="N36" s="116">
        <f t="shared" si="2"/>
        <v>0</v>
      </c>
    </row>
    <row r="37" spans="1:14" s="23" customFormat="1" ht="25.5">
      <c r="A37" s="45" t="s">
        <v>243</v>
      </c>
      <c r="B37" s="104" t="s">
        <v>245</v>
      </c>
      <c r="C37" s="115">
        <f t="shared" si="0"/>
        <v>147300</v>
      </c>
      <c r="D37" s="115">
        <f>'[1]Місто'!D124</f>
        <v>147300</v>
      </c>
      <c r="E37" s="115">
        <f>'[1]Місто'!E124</f>
        <v>86300</v>
      </c>
      <c r="F37" s="115">
        <f>'[1]Місто'!F124</f>
        <v>0</v>
      </c>
      <c r="G37" s="115">
        <f>'[1]Місто'!G124</f>
        <v>0</v>
      </c>
      <c r="H37" s="115">
        <f t="shared" si="1"/>
        <v>0</v>
      </c>
      <c r="I37" s="115">
        <f>'[1]Місто'!I124</f>
        <v>0</v>
      </c>
      <c r="J37" s="115">
        <f>'[1]Місто'!J124</f>
        <v>0</v>
      </c>
      <c r="K37" s="115">
        <f>'[1]Місто'!K124</f>
        <v>0</v>
      </c>
      <c r="L37" s="115">
        <f>'[1]Місто'!L124</f>
        <v>0</v>
      </c>
      <c r="M37" s="115">
        <f>'[1]Місто'!M124</f>
        <v>0</v>
      </c>
      <c r="N37" s="116">
        <f t="shared" si="2"/>
        <v>147300</v>
      </c>
    </row>
    <row r="38" spans="1:14" s="23" customFormat="1" ht="25.5">
      <c r="A38" s="45" t="s">
        <v>244</v>
      </c>
      <c r="B38" s="104" t="s">
        <v>246</v>
      </c>
      <c r="C38" s="115">
        <f t="shared" si="0"/>
        <v>19700</v>
      </c>
      <c r="D38" s="115">
        <f>'[1]Місто'!D125</f>
        <v>19700</v>
      </c>
      <c r="E38" s="115">
        <f>'[1]Місто'!E125</f>
        <v>0</v>
      </c>
      <c r="F38" s="115">
        <f>'[1]Місто'!F125</f>
        <v>0</v>
      </c>
      <c r="G38" s="115">
        <f>'[1]Місто'!G125</f>
        <v>0</v>
      </c>
      <c r="H38" s="115">
        <f t="shared" si="1"/>
        <v>0</v>
      </c>
      <c r="I38" s="115">
        <f>'[1]Місто'!I125</f>
        <v>0</v>
      </c>
      <c r="J38" s="115">
        <f>'[1]Місто'!J125</f>
        <v>0</v>
      </c>
      <c r="K38" s="115">
        <f>'[1]Місто'!K125</f>
        <v>0</v>
      </c>
      <c r="L38" s="115">
        <f>'[1]Місто'!L125</f>
        <v>0</v>
      </c>
      <c r="M38" s="115">
        <f>'[1]Місто'!M125</f>
        <v>0</v>
      </c>
      <c r="N38" s="116">
        <f t="shared" si="2"/>
        <v>19700</v>
      </c>
    </row>
    <row r="39" spans="1:14" s="23" customFormat="1" ht="25.5">
      <c r="A39" s="45" t="s">
        <v>45</v>
      </c>
      <c r="B39" s="104" t="s">
        <v>137</v>
      </c>
      <c r="C39" s="115">
        <f t="shared" si="0"/>
        <v>150000</v>
      </c>
      <c r="D39" s="115">
        <f>'[1]Місто'!D126</f>
        <v>150000</v>
      </c>
      <c r="E39" s="115">
        <f>'[1]Місто'!E126</f>
        <v>0</v>
      </c>
      <c r="F39" s="115">
        <f>'[1]Місто'!F126</f>
        <v>0</v>
      </c>
      <c r="G39" s="115">
        <f>'[1]Місто'!G126</f>
        <v>0</v>
      </c>
      <c r="H39" s="115">
        <f t="shared" si="1"/>
        <v>0</v>
      </c>
      <c r="I39" s="115">
        <f>'[1]Місто'!I126</f>
        <v>0</v>
      </c>
      <c r="J39" s="115">
        <f>'[1]Місто'!J126</f>
        <v>0</v>
      </c>
      <c r="K39" s="115">
        <f>'[1]Місто'!K126</f>
        <v>0</v>
      </c>
      <c r="L39" s="115">
        <f>'[1]Місто'!L126</f>
        <v>0</v>
      </c>
      <c r="M39" s="115">
        <f>'[1]Місто'!M126</f>
        <v>0</v>
      </c>
      <c r="N39" s="116">
        <f t="shared" si="2"/>
        <v>150000</v>
      </c>
    </row>
    <row r="40" spans="1:14" s="23" customFormat="1" ht="38.25" hidden="1">
      <c r="A40" s="45" t="s">
        <v>277</v>
      </c>
      <c r="B40" s="29" t="s">
        <v>278</v>
      </c>
      <c r="C40" s="115">
        <f t="shared" si="0"/>
        <v>0</v>
      </c>
      <c r="D40" s="115"/>
      <c r="E40" s="115"/>
      <c r="F40" s="115"/>
      <c r="G40" s="115"/>
      <c r="H40" s="115">
        <f t="shared" si="1"/>
        <v>0</v>
      </c>
      <c r="I40" s="115"/>
      <c r="J40" s="115"/>
      <c r="K40" s="115"/>
      <c r="L40" s="115"/>
      <c r="M40" s="115"/>
      <c r="N40" s="116">
        <f t="shared" si="2"/>
        <v>0</v>
      </c>
    </row>
    <row r="41" spans="1:14" s="23" customFormat="1" ht="25.5">
      <c r="A41" s="45" t="s">
        <v>46</v>
      </c>
      <c r="B41" s="29" t="s">
        <v>47</v>
      </c>
      <c r="C41" s="115">
        <f t="shared" si="0"/>
        <v>3865000</v>
      </c>
      <c r="D41" s="115">
        <f>'[1]Місто'!D85</f>
        <v>3865000</v>
      </c>
      <c r="E41" s="115">
        <f>'[1]Місто'!E85</f>
        <v>2246900</v>
      </c>
      <c r="F41" s="115">
        <f>'[1]Місто'!F85</f>
        <v>218300</v>
      </c>
      <c r="G41" s="115">
        <f>'[1]Місто'!G85</f>
        <v>0</v>
      </c>
      <c r="H41" s="115">
        <f t="shared" si="1"/>
        <v>31479</v>
      </c>
      <c r="I41" s="115">
        <f>'[1]Місто'!I85</f>
        <v>31479</v>
      </c>
      <c r="J41" s="115">
        <f>'[1]Місто'!J85</f>
        <v>0</v>
      </c>
      <c r="K41" s="115">
        <f>'[1]Місто'!K85</f>
        <v>11740</v>
      </c>
      <c r="L41" s="115">
        <f>'[1]Місто'!L85</f>
        <v>0</v>
      </c>
      <c r="M41" s="115">
        <f>'[1]Місто'!M85</f>
        <v>0</v>
      </c>
      <c r="N41" s="116">
        <f t="shared" si="2"/>
        <v>3896479</v>
      </c>
    </row>
    <row r="42" spans="1:14" s="23" customFormat="1" ht="38.25">
      <c r="A42" s="45" t="s">
        <v>145</v>
      </c>
      <c r="B42" s="112" t="s">
        <v>217</v>
      </c>
      <c r="C42" s="115">
        <f t="shared" si="0"/>
        <v>134700</v>
      </c>
      <c r="D42" s="115">
        <f>'[1]Місто'!D86</f>
        <v>134700</v>
      </c>
      <c r="E42" s="115">
        <f>'[1]Місто'!E86</f>
        <v>0</v>
      </c>
      <c r="F42" s="115">
        <f>'[1]Місто'!F86</f>
        <v>0</v>
      </c>
      <c r="G42" s="115">
        <f>'[1]Місто'!G86</f>
        <v>0</v>
      </c>
      <c r="H42" s="115">
        <f t="shared" si="1"/>
        <v>0</v>
      </c>
      <c r="I42" s="115">
        <f>'[1]Місто'!I86</f>
        <v>0</v>
      </c>
      <c r="J42" s="115">
        <f>'[1]Місто'!J86</f>
        <v>0</v>
      </c>
      <c r="K42" s="115">
        <f>'[1]Місто'!K86</f>
        <v>0</v>
      </c>
      <c r="L42" s="115">
        <f>'[1]Місто'!L86</f>
        <v>0</v>
      </c>
      <c r="M42" s="115">
        <f>'[1]Місто'!M86</f>
        <v>0</v>
      </c>
      <c r="N42" s="116">
        <f t="shared" si="2"/>
        <v>134700</v>
      </c>
    </row>
    <row r="43" spans="1:14" s="23" customFormat="1" ht="12.75">
      <c r="A43" s="45">
        <v>100000</v>
      </c>
      <c r="B43" s="29" t="s">
        <v>48</v>
      </c>
      <c r="C43" s="115">
        <f t="shared" si="0"/>
        <v>33333900</v>
      </c>
      <c r="D43" s="115">
        <f>SUM(D44:D46)</f>
        <v>20792665</v>
      </c>
      <c r="E43" s="115">
        <f>SUM(E44:E46)</f>
        <v>0</v>
      </c>
      <c r="F43" s="115">
        <f>SUM(F44:F46)</f>
        <v>5698765</v>
      </c>
      <c r="G43" s="115">
        <f>SUM(G44:G46)</f>
        <v>12541235</v>
      </c>
      <c r="H43" s="115">
        <f t="shared" si="1"/>
        <v>400000</v>
      </c>
      <c r="I43" s="115">
        <f>SUM(I44:I46)</f>
        <v>400000</v>
      </c>
      <c r="J43" s="115">
        <f>SUM(J44:J46)</f>
        <v>0</v>
      </c>
      <c r="K43" s="115">
        <f>SUM(K44:K46)</f>
        <v>0</v>
      </c>
      <c r="L43" s="115">
        <f>SUM(L44:L46)</f>
        <v>0</v>
      </c>
      <c r="M43" s="115">
        <f>SUM(M44:M46)</f>
        <v>0</v>
      </c>
      <c r="N43" s="116">
        <f t="shared" si="2"/>
        <v>33733900</v>
      </c>
    </row>
    <row r="44" spans="1:14" s="23" customFormat="1" ht="12.75">
      <c r="A44" s="45">
        <v>100102</v>
      </c>
      <c r="B44" s="29" t="s">
        <v>289</v>
      </c>
      <c r="C44" s="115">
        <f t="shared" si="0"/>
        <v>12241235</v>
      </c>
      <c r="D44" s="115">
        <f>'[1]Місто'!D31+'[1]Місто'!D32+'[1]Місто'!D33</f>
        <v>0</v>
      </c>
      <c r="E44" s="115">
        <f>'[1]Місто'!E31+'[1]Місто'!E32+'[1]Місто'!E33</f>
        <v>0</v>
      </c>
      <c r="F44" s="115">
        <f>'[1]Місто'!F31+'[1]Місто'!F32+'[1]Місто'!F33</f>
        <v>0</v>
      </c>
      <c r="G44" s="115">
        <f>'[1]Місто'!G31+'[1]Місто'!G32+'[1]Місто'!G33</f>
        <v>12241235</v>
      </c>
      <c r="H44" s="115">
        <f t="shared" si="1"/>
        <v>0</v>
      </c>
      <c r="I44" s="115">
        <f>'[1]Місто'!I31+'[1]Місто'!I32+'[1]Місто'!I33</f>
        <v>0</v>
      </c>
      <c r="J44" s="115">
        <f>'[1]Місто'!J31+'[1]Місто'!J32+'[1]Місто'!J33</f>
        <v>0</v>
      </c>
      <c r="K44" s="115">
        <f>'[1]Місто'!K31+'[1]Місто'!K32+'[1]Місто'!K33</f>
        <v>0</v>
      </c>
      <c r="L44" s="115">
        <f>'[1]Місто'!L31+'[1]Місто'!L32+'[1]Місто'!L33</f>
        <v>0</v>
      </c>
      <c r="M44" s="115">
        <f>'[1]Місто'!M31+'[1]Місто'!M32+'[1]Місто'!M33</f>
        <v>0</v>
      </c>
      <c r="N44" s="116">
        <f t="shared" si="2"/>
        <v>12241235</v>
      </c>
    </row>
    <row r="45" spans="1:14" s="23" customFormat="1" ht="25.5">
      <c r="A45" s="45" t="s">
        <v>296</v>
      </c>
      <c r="B45" s="28" t="s">
        <v>297</v>
      </c>
      <c r="C45" s="115">
        <f t="shared" si="0"/>
        <v>4863900</v>
      </c>
      <c r="D45" s="115">
        <f>'[1]Місто'!D34</f>
        <v>4863900</v>
      </c>
      <c r="E45" s="115">
        <f>'[1]Місто'!E34</f>
        <v>0</v>
      </c>
      <c r="F45" s="115">
        <f>'[1]Місто'!F34</f>
        <v>0</v>
      </c>
      <c r="G45" s="115">
        <f>'[1]Місто'!G34</f>
        <v>0</v>
      </c>
      <c r="H45" s="115">
        <f t="shared" si="1"/>
        <v>0</v>
      </c>
      <c r="I45" s="115">
        <f>'[1]Місто'!I34</f>
        <v>0</v>
      </c>
      <c r="J45" s="115">
        <f>'[1]Місто'!J34</f>
        <v>0</v>
      </c>
      <c r="K45" s="115">
        <f>'[1]Місто'!K34</f>
        <v>0</v>
      </c>
      <c r="L45" s="115">
        <f>'[1]Місто'!L34</f>
        <v>0</v>
      </c>
      <c r="M45" s="115">
        <f>'[1]Місто'!M34</f>
        <v>0</v>
      </c>
      <c r="N45" s="116">
        <f t="shared" si="2"/>
        <v>4863900</v>
      </c>
    </row>
    <row r="46" spans="1:14" s="23" customFormat="1" ht="12.75">
      <c r="A46" s="45">
        <v>100203</v>
      </c>
      <c r="B46" s="29" t="s">
        <v>49</v>
      </c>
      <c r="C46" s="115">
        <f t="shared" si="0"/>
        <v>16228765</v>
      </c>
      <c r="D46" s="115">
        <f>'[1]Місто'!D48</f>
        <v>15928765</v>
      </c>
      <c r="E46" s="115">
        <f>'[1]Місто'!E48</f>
        <v>0</v>
      </c>
      <c r="F46" s="115">
        <f>'[1]Місто'!F48</f>
        <v>5698765</v>
      </c>
      <c r="G46" s="115">
        <f>'[1]Місто'!G48</f>
        <v>300000</v>
      </c>
      <c r="H46" s="115">
        <f t="shared" si="1"/>
        <v>400000</v>
      </c>
      <c r="I46" s="115">
        <f>'[1]Місто'!I48</f>
        <v>400000</v>
      </c>
      <c r="J46" s="115">
        <f>'[1]Місто'!J48</f>
        <v>0</v>
      </c>
      <c r="K46" s="115">
        <f>'[1]Місто'!K48</f>
        <v>0</v>
      </c>
      <c r="L46" s="115">
        <f>'[1]Місто'!L48</f>
        <v>0</v>
      </c>
      <c r="M46" s="115">
        <f>'[1]Місто'!M48</f>
        <v>0</v>
      </c>
      <c r="N46" s="116">
        <f t="shared" si="2"/>
        <v>16628765</v>
      </c>
    </row>
    <row r="47" spans="1:14" s="23" customFormat="1" ht="12.75">
      <c r="A47" s="45" t="s">
        <v>50</v>
      </c>
      <c r="B47" s="29" t="s">
        <v>51</v>
      </c>
      <c r="C47" s="115">
        <f t="shared" si="0"/>
        <v>10185000</v>
      </c>
      <c r="D47" s="115">
        <f>SUM(D48:D52)</f>
        <v>10107500</v>
      </c>
      <c r="E47" s="115">
        <f>SUM(E48:E52)</f>
        <v>5451990</v>
      </c>
      <c r="F47" s="115">
        <f>SUM(F48:F52)</f>
        <v>446029</v>
      </c>
      <c r="G47" s="115">
        <f>SUM(G48:G52)</f>
        <v>77500</v>
      </c>
      <c r="H47" s="115">
        <f t="shared" si="1"/>
        <v>865815</v>
      </c>
      <c r="I47" s="115">
        <f>SUM(I48:I52)</f>
        <v>825815</v>
      </c>
      <c r="J47" s="115">
        <f>SUM(J48:J52)</f>
        <v>404470</v>
      </c>
      <c r="K47" s="115">
        <f>SUM(K48:K52)</f>
        <v>78929</v>
      </c>
      <c r="L47" s="115">
        <f>SUM(L48:L52)</f>
        <v>40000</v>
      </c>
      <c r="M47" s="115">
        <f>SUM(M48:M52)</f>
        <v>0</v>
      </c>
      <c r="N47" s="116">
        <f t="shared" si="2"/>
        <v>11050815</v>
      </c>
    </row>
    <row r="48" spans="1:14" s="23" customFormat="1" ht="12.75">
      <c r="A48" s="45">
        <v>110102</v>
      </c>
      <c r="B48" s="29" t="s">
        <v>52</v>
      </c>
      <c r="C48" s="115">
        <f t="shared" si="0"/>
        <v>389613</v>
      </c>
      <c r="D48" s="115">
        <f>'[1]Місто'!D97</f>
        <v>389613</v>
      </c>
      <c r="E48" s="115">
        <f>'[1]Місто'!E97</f>
        <v>0</v>
      </c>
      <c r="F48" s="115">
        <f>'[1]Місто'!F97</f>
        <v>0</v>
      </c>
      <c r="G48" s="115">
        <f>'[1]Місто'!G97</f>
        <v>0</v>
      </c>
      <c r="H48" s="115">
        <f t="shared" si="1"/>
        <v>0</v>
      </c>
      <c r="I48" s="115">
        <f>'[1]Місто'!I97</f>
        <v>0</v>
      </c>
      <c r="J48" s="115">
        <f>'[1]Місто'!J97</f>
        <v>0</v>
      </c>
      <c r="K48" s="115">
        <f>'[1]Місто'!K97</f>
        <v>0</v>
      </c>
      <c r="L48" s="115">
        <f>'[1]Місто'!L97</f>
        <v>0</v>
      </c>
      <c r="M48" s="115">
        <f>'[1]Місто'!M97</f>
        <v>0</v>
      </c>
      <c r="N48" s="116">
        <f t="shared" si="2"/>
        <v>389613</v>
      </c>
    </row>
    <row r="49" spans="1:14" s="23" customFormat="1" ht="12.75">
      <c r="A49" s="45">
        <v>110201</v>
      </c>
      <c r="B49" s="29" t="s">
        <v>53</v>
      </c>
      <c r="C49" s="115">
        <f t="shared" si="0"/>
        <v>2058307</v>
      </c>
      <c r="D49" s="115">
        <f>'[1]Місто'!D98</f>
        <v>1980807</v>
      </c>
      <c r="E49" s="115">
        <f>'[1]Місто'!E98</f>
        <v>993846</v>
      </c>
      <c r="F49" s="115">
        <f>'[1]Місто'!F98</f>
        <v>199508</v>
      </c>
      <c r="G49" s="115">
        <f>'[1]Місто'!G98</f>
        <v>77500</v>
      </c>
      <c r="H49" s="115">
        <f t="shared" si="1"/>
        <v>15415</v>
      </c>
      <c r="I49" s="115">
        <f>'[1]Місто'!I98</f>
        <v>15415</v>
      </c>
      <c r="J49" s="115">
        <f>'[1]Місто'!J98</f>
        <v>0</v>
      </c>
      <c r="K49" s="115">
        <f>'[1]Місто'!K98</f>
        <v>215</v>
      </c>
      <c r="L49" s="115">
        <f>'[1]Місто'!L98</f>
        <v>0</v>
      </c>
      <c r="M49" s="115">
        <f>'[1]Місто'!M98</f>
        <v>0</v>
      </c>
      <c r="N49" s="116">
        <f t="shared" si="2"/>
        <v>2073722</v>
      </c>
    </row>
    <row r="50" spans="1:14" s="23" customFormat="1" ht="25.5">
      <c r="A50" s="45">
        <v>110204</v>
      </c>
      <c r="B50" s="29" t="s">
        <v>255</v>
      </c>
      <c r="C50" s="115">
        <f t="shared" si="0"/>
        <v>914168</v>
      </c>
      <c r="D50" s="115">
        <f>'[1]Місто'!D99</f>
        <v>914168</v>
      </c>
      <c r="E50" s="115">
        <f>'[1]Місто'!E99</f>
        <v>0</v>
      </c>
      <c r="F50" s="115">
        <f>'[1]Місто'!F99</f>
        <v>0</v>
      </c>
      <c r="G50" s="115">
        <f>'[1]Місто'!G99</f>
        <v>0</v>
      </c>
      <c r="H50" s="115">
        <f t="shared" si="1"/>
        <v>0</v>
      </c>
      <c r="I50" s="115">
        <f>'[1]Місто'!I99</f>
        <v>0</v>
      </c>
      <c r="J50" s="115">
        <f>'[1]Місто'!J99</f>
        <v>0</v>
      </c>
      <c r="K50" s="115">
        <f>'[1]Місто'!K99</f>
        <v>0</v>
      </c>
      <c r="L50" s="115">
        <f>'[1]Місто'!L99</f>
        <v>0</v>
      </c>
      <c r="M50" s="115">
        <f>'[1]Місто'!M99</f>
        <v>0</v>
      </c>
      <c r="N50" s="116">
        <f t="shared" si="2"/>
        <v>914168</v>
      </c>
    </row>
    <row r="51" spans="1:14" s="23" customFormat="1" ht="12.75">
      <c r="A51" s="45">
        <v>110205</v>
      </c>
      <c r="B51" s="29" t="s">
        <v>54</v>
      </c>
      <c r="C51" s="115">
        <f t="shared" si="0"/>
        <v>6228396</v>
      </c>
      <c r="D51" s="115">
        <f>'[1]Місто'!D100</f>
        <v>6228396</v>
      </c>
      <c r="E51" s="115">
        <f>'[1]Місто'!E100</f>
        <v>4292899</v>
      </c>
      <c r="F51" s="115">
        <f>'[1]Місто'!F100</f>
        <v>235453</v>
      </c>
      <c r="G51" s="115">
        <f>'[1]Місто'!G100</f>
        <v>0</v>
      </c>
      <c r="H51" s="115">
        <f t="shared" si="1"/>
        <v>850000</v>
      </c>
      <c r="I51" s="115">
        <f>'[1]Місто'!I100</f>
        <v>810000</v>
      </c>
      <c r="J51" s="115">
        <f>'[1]Місто'!J100</f>
        <v>404470</v>
      </c>
      <c r="K51" s="115">
        <f>'[1]Місто'!K100</f>
        <v>78714</v>
      </c>
      <c r="L51" s="115">
        <f>'[1]Місто'!L100</f>
        <v>40000</v>
      </c>
      <c r="M51" s="115">
        <f>'[1]Місто'!M100</f>
        <v>0</v>
      </c>
      <c r="N51" s="116">
        <f t="shared" si="2"/>
        <v>7078396</v>
      </c>
    </row>
    <row r="52" spans="1:14" s="23" customFormat="1" ht="25.5">
      <c r="A52" s="45">
        <v>110502</v>
      </c>
      <c r="B52" s="29" t="s">
        <v>55</v>
      </c>
      <c r="C52" s="115">
        <f t="shared" si="0"/>
        <v>594516</v>
      </c>
      <c r="D52" s="115">
        <f>'[1]Місто'!D101</f>
        <v>594516</v>
      </c>
      <c r="E52" s="115">
        <f>'[1]Місто'!E101</f>
        <v>165245</v>
      </c>
      <c r="F52" s="115">
        <f>'[1]Місто'!F101</f>
        <v>11068</v>
      </c>
      <c r="G52" s="115">
        <f>'[1]Місто'!G101</f>
        <v>0</v>
      </c>
      <c r="H52" s="115">
        <f t="shared" si="1"/>
        <v>400</v>
      </c>
      <c r="I52" s="115">
        <f>'[1]Місто'!I101</f>
        <v>400</v>
      </c>
      <c r="J52" s="115">
        <f>'[1]Місто'!J101</f>
        <v>0</v>
      </c>
      <c r="K52" s="115">
        <f>'[1]Місто'!K101</f>
        <v>0</v>
      </c>
      <c r="L52" s="115">
        <f>'[1]Місто'!L101</f>
        <v>0</v>
      </c>
      <c r="M52" s="115">
        <f>'[1]Місто'!M101</f>
        <v>0</v>
      </c>
      <c r="N52" s="116">
        <f t="shared" si="2"/>
        <v>594916</v>
      </c>
    </row>
    <row r="53" spans="1:14" s="23" customFormat="1" ht="12.75">
      <c r="A53" s="45">
        <v>120000</v>
      </c>
      <c r="B53" s="29" t="s">
        <v>56</v>
      </c>
      <c r="C53" s="115">
        <f t="shared" si="0"/>
        <v>360000</v>
      </c>
      <c r="D53" s="115">
        <f>D54</f>
        <v>360000</v>
      </c>
      <c r="E53" s="115">
        <f>E54</f>
        <v>0</v>
      </c>
      <c r="F53" s="115">
        <f>F54</f>
        <v>0</v>
      </c>
      <c r="G53" s="115">
        <f>G54</f>
        <v>0</v>
      </c>
      <c r="H53" s="115">
        <f t="shared" si="1"/>
        <v>0</v>
      </c>
      <c r="I53" s="115">
        <f>I54</f>
        <v>0</v>
      </c>
      <c r="J53" s="115">
        <f>J54</f>
        <v>0</v>
      </c>
      <c r="K53" s="115">
        <f>K54</f>
        <v>0</v>
      </c>
      <c r="L53" s="115">
        <f>L54</f>
        <v>0</v>
      </c>
      <c r="M53" s="115">
        <f>M54</f>
        <v>0</v>
      </c>
      <c r="N53" s="116">
        <f t="shared" si="2"/>
        <v>360000</v>
      </c>
    </row>
    <row r="54" spans="1:14" s="23" customFormat="1" ht="25.5">
      <c r="A54" s="45">
        <v>120201</v>
      </c>
      <c r="B54" s="104" t="s">
        <v>256</v>
      </c>
      <c r="C54" s="115">
        <f t="shared" si="0"/>
        <v>360000</v>
      </c>
      <c r="D54" s="115">
        <f>'[1]Місто'!D13</f>
        <v>360000</v>
      </c>
      <c r="E54" s="115">
        <f>'[1]Місто'!E13</f>
        <v>0</v>
      </c>
      <c r="F54" s="115">
        <f>'[1]Місто'!F13</f>
        <v>0</v>
      </c>
      <c r="G54" s="115">
        <f>'[1]Місто'!G13</f>
        <v>0</v>
      </c>
      <c r="H54" s="115">
        <f t="shared" si="1"/>
        <v>0</v>
      </c>
      <c r="I54" s="115">
        <f>'[1]Місто'!I13</f>
        <v>0</v>
      </c>
      <c r="J54" s="115">
        <f>'[1]Місто'!J13</f>
        <v>0</v>
      </c>
      <c r="K54" s="115">
        <f>'[1]Місто'!K13</f>
        <v>0</v>
      </c>
      <c r="L54" s="115">
        <f>'[1]Місто'!L13</f>
        <v>0</v>
      </c>
      <c r="M54" s="115">
        <f>'[1]Місто'!M13</f>
        <v>0</v>
      </c>
      <c r="N54" s="116">
        <f t="shared" si="2"/>
        <v>360000</v>
      </c>
    </row>
    <row r="55" spans="1:15" s="23" customFormat="1" ht="12.75">
      <c r="A55" s="45">
        <v>130000</v>
      </c>
      <c r="B55" s="29" t="s">
        <v>57</v>
      </c>
      <c r="C55" s="115">
        <f t="shared" si="0"/>
        <v>5280550</v>
      </c>
      <c r="D55" s="115">
        <f>SUM(D56:D61)</f>
        <v>5273550</v>
      </c>
      <c r="E55" s="115">
        <f>SUM(E56:E61)</f>
        <v>2946848</v>
      </c>
      <c r="F55" s="115">
        <f>SUM(F56:F61)</f>
        <v>461230</v>
      </c>
      <c r="G55" s="115">
        <f>SUM(G56:G61)</f>
        <v>7000</v>
      </c>
      <c r="H55" s="115">
        <f t="shared" si="1"/>
        <v>149589</v>
      </c>
      <c r="I55" s="115">
        <f>SUM(I56:I61)</f>
        <v>123589</v>
      </c>
      <c r="J55" s="115">
        <f>SUM(J56:J61)</f>
        <v>53340</v>
      </c>
      <c r="K55" s="115">
        <f>SUM(K56:K61)</f>
        <v>10144</v>
      </c>
      <c r="L55" s="115">
        <f>SUM(L56:L61)</f>
        <v>26000</v>
      </c>
      <c r="M55" s="115">
        <f>SUM(M56:M61)</f>
        <v>0</v>
      </c>
      <c r="N55" s="116">
        <f t="shared" si="2"/>
        <v>5430139</v>
      </c>
      <c r="O55" s="57"/>
    </row>
    <row r="56" spans="1:14" s="23" customFormat="1" ht="25.5">
      <c r="A56" s="45">
        <v>130102</v>
      </c>
      <c r="B56" s="104" t="s">
        <v>58</v>
      </c>
      <c r="C56" s="115">
        <f t="shared" si="0"/>
        <v>200000</v>
      </c>
      <c r="D56" s="115">
        <f>'[1]Місто'!D117</f>
        <v>200000</v>
      </c>
      <c r="E56" s="115">
        <f>'[1]Місто'!E117</f>
        <v>0</v>
      </c>
      <c r="F56" s="115">
        <f>'[1]Місто'!F117</f>
        <v>0</v>
      </c>
      <c r="G56" s="115">
        <f>'[1]Місто'!G117</f>
        <v>0</v>
      </c>
      <c r="H56" s="115">
        <f t="shared" si="1"/>
        <v>0</v>
      </c>
      <c r="I56" s="115">
        <f>'[1]Місто'!I117</f>
        <v>0</v>
      </c>
      <c r="J56" s="115">
        <f>'[1]Місто'!J117</f>
        <v>0</v>
      </c>
      <c r="K56" s="115">
        <f>'[1]Місто'!K117</f>
        <v>0</v>
      </c>
      <c r="L56" s="115">
        <f>'[1]Місто'!L117</f>
        <v>0</v>
      </c>
      <c r="M56" s="115">
        <f>'[1]Місто'!M116</f>
        <v>0</v>
      </c>
      <c r="N56" s="116">
        <f t="shared" si="2"/>
        <v>200000</v>
      </c>
    </row>
    <row r="57" spans="1:14" s="23" customFormat="1" ht="38.25">
      <c r="A57" s="45">
        <v>130107</v>
      </c>
      <c r="B57" s="104" t="s">
        <v>59</v>
      </c>
      <c r="C57" s="115">
        <f t="shared" si="0"/>
        <v>4032295</v>
      </c>
      <c r="D57" s="115">
        <f>'[1]Місто'!D118+'[1]Місто'!D75</f>
        <v>4032295</v>
      </c>
      <c r="E57" s="115">
        <f>'[1]Місто'!E118+'[1]Місто'!E75</f>
        <v>2514003</v>
      </c>
      <c r="F57" s="115">
        <f>'[1]Місто'!F118+'[1]Місто'!F75</f>
        <v>235310</v>
      </c>
      <c r="G57" s="115">
        <f>'[1]Місто'!G118+'[1]Місто'!G75</f>
        <v>0</v>
      </c>
      <c r="H57" s="115">
        <f t="shared" si="1"/>
        <v>61384</v>
      </c>
      <c r="I57" s="115">
        <f>'[1]Місто'!I118+'[1]Місто'!I75</f>
        <v>61384</v>
      </c>
      <c r="J57" s="115">
        <f>'[1]Місто'!J118+'[1]Місто'!J75</f>
        <v>35200</v>
      </c>
      <c r="K57" s="115">
        <f>'[1]Місто'!K118+'[1]Місто'!K75</f>
        <v>4500</v>
      </c>
      <c r="L57" s="115">
        <f>'[1]Місто'!L118+'[1]Місто'!L75</f>
        <v>0</v>
      </c>
      <c r="M57" s="115">
        <f>'[1]Місто'!M117+'[1]Місто'!M75</f>
        <v>0</v>
      </c>
      <c r="N57" s="116">
        <f t="shared" si="2"/>
        <v>4093679</v>
      </c>
    </row>
    <row r="58" spans="1:14" s="23" customFormat="1" ht="25.5">
      <c r="A58" s="45">
        <v>130110</v>
      </c>
      <c r="B58" s="104" t="s">
        <v>60</v>
      </c>
      <c r="C58" s="115">
        <f t="shared" si="0"/>
        <v>891443</v>
      </c>
      <c r="D58" s="115">
        <f>'[1]Місто'!D119</f>
        <v>891443</v>
      </c>
      <c r="E58" s="115">
        <f>'[1]Місто'!E119</f>
        <v>353900</v>
      </c>
      <c r="F58" s="115">
        <f>'[1]Місто'!F119</f>
        <v>214900</v>
      </c>
      <c r="G58" s="115">
        <f>'[1]Місто'!G119</f>
        <v>0</v>
      </c>
      <c r="H58" s="115">
        <f>'[1]Місто'!H119</f>
        <v>61000</v>
      </c>
      <c r="I58" s="115">
        <f>'[1]Місто'!I119</f>
        <v>38500</v>
      </c>
      <c r="J58" s="115">
        <f>'[1]Місто'!J119</f>
        <v>9500</v>
      </c>
      <c r="K58" s="115">
        <f>'[1]Місто'!K119</f>
        <v>2800</v>
      </c>
      <c r="L58" s="115">
        <f>'[1]Місто'!L119</f>
        <v>22500</v>
      </c>
      <c r="M58" s="115">
        <f>'[1]Місто'!M118</f>
        <v>0</v>
      </c>
      <c r="N58" s="116">
        <f t="shared" si="2"/>
        <v>952443</v>
      </c>
    </row>
    <row r="59" spans="1:14" s="23" customFormat="1" ht="12.75">
      <c r="A59" s="45" t="s">
        <v>239</v>
      </c>
      <c r="B59" s="104" t="s">
        <v>71</v>
      </c>
      <c r="C59" s="115">
        <f t="shared" si="0"/>
        <v>97063</v>
      </c>
      <c r="D59" s="115">
        <f>'[1]Місто'!D120</f>
        <v>97063</v>
      </c>
      <c r="E59" s="115">
        <f>'[1]Місто'!E120</f>
        <v>51138</v>
      </c>
      <c r="F59" s="115">
        <f>'[1]Місто'!F120</f>
        <v>11020</v>
      </c>
      <c r="G59" s="115">
        <f>'[1]Місто'!G120</f>
        <v>0</v>
      </c>
      <c r="H59" s="115">
        <f>'[1]Місто'!H120</f>
        <v>27205</v>
      </c>
      <c r="I59" s="115">
        <f>'[1]Місто'!I120</f>
        <v>23705</v>
      </c>
      <c r="J59" s="115">
        <f>'[1]Місто'!J120</f>
        <v>8640</v>
      </c>
      <c r="K59" s="115">
        <f>'[1]Місто'!K120</f>
        <v>2844</v>
      </c>
      <c r="L59" s="115">
        <f>'[1]Місто'!L120</f>
        <v>3500</v>
      </c>
      <c r="M59" s="115">
        <f>'[1]Місто'!M119</f>
        <v>0</v>
      </c>
      <c r="N59" s="116">
        <f t="shared" si="2"/>
        <v>124268</v>
      </c>
    </row>
    <row r="60" spans="1:14" s="23" customFormat="1" ht="12.75">
      <c r="A60" s="45">
        <v>130113</v>
      </c>
      <c r="B60" s="29" t="s">
        <v>41</v>
      </c>
      <c r="C60" s="115">
        <f t="shared" si="0"/>
        <v>59749</v>
      </c>
      <c r="D60" s="115">
        <f>'[1]Місто'!D121</f>
        <v>52749</v>
      </c>
      <c r="E60" s="115">
        <f>'[1]Місто'!E121</f>
        <v>27807</v>
      </c>
      <c r="F60" s="115">
        <f>'[1]Місто'!F121</f>
        <v>0</v>
      </c>
      <c r="G60" s="115">
        <f>'[1]Місто'!G121</f>
        <v>7000</v>
      </c>
      <c r="H60" s="115">
        <f>'[1]Місто'!H121</f>
        <v>0</v>
      </c>
      <c r="I60" s="115">
        <f>'[1]Місто'!I121</f>
        <v>0</v>
      </c>
      <c r="J60" s="115">
        <f>'[1]Місто'!J121</f>
        <v>0</v>
      </c>
      <c r="K60" s="115">
        <f>'[1]Місто'!K121</f>
        <v>0</v>
      </c>
      <c r="L60" s="115">
        <f>'[1]Місто'!L121</f>
        <v>0</v>
      </c>
      <c r="M60" s="115">
        <f>'[1]Місто'!M120</f>
        <v>0</v>
      </c>
      <c r="N60" s="116">
        <f t="shared" si="2"/>
        <v>59749</v>
      </c>
    </row>
    <row r="61" spans="1:14" s="23" customFormat="1" ht="38.25" hidden="1">
      <c r="A61" s="45">
        <v>130203</v>
      </c>
      <c r="B61" s="104" t="s">
        <v>59</v>
      </c>
      <c r="C61" s="115">
        <f t="shared" si="0"/>
        <v>0</v>
      </c>
      <c r="D61" s="115"/>
      <c r="E61" s="115"/>
      <c r="F61" s="115"/>
      <c r="G61" s="115"/>
      <c r="H61" s="115">
        <f t="shared" si="1"/>
        <v>0</v>
      </c>
      <c r="I61" s="115"/>
      <c r="J61" s="115"/>
      <c r="K61" s="115"/>
      <c r="L61" s="115"/>
      <c r="M61" s="115"/>
      <c r="N61" s="116">
        <f t="shared" si="2"/>
        <v>0</v>
      </c>
    </row>
    <row r="62" spans="1:14" s="23" customFormat="1" ht="12.75">
      <c r="A62" s="45" t="s">
        <v>257</v>
      </c>
      <c r="B62" s="29" t="s">
        <v>61</v>
      </c>
      <c r="C62" s="115">
        <f t="shared" si="0"/>
        <v>0</v>
      </c>
      <c r="D62" s="115">
        <f>SUM(D63:D65)</f>
        <v>0</v>
      </c>
      <c r="E62" s="115">
        <f>SUM(E63:E65)</f>
        <v>0</v>
      </c>
      <c r="F62" s="115">
        <f>SUM(F63:F65)</f>
        <v>0</v>
      </c>
      <c r="G62" s="115">
        <f>SUM(G63:G65)</f>
        <v>0</v>
      </c>
      <c r="H62" s="115">
        <f t="shared" si="1"/>
        <v>53433381</v>
      </c>
      <c r="I62" s="115">
        <f>SUM(I63:I65)</f>
        <v>0</v>
      </c>
      <c r="J62" s="115">
        <f>SUM(J63:J65)</f>
        <v>0</v>
      </c>
      <c r="K62" s="115">
        <f>SUM(K63:K65)</f>
        <v>0</v>
      </c>
      <c r="L62" s="115">
        <f>SUM(L63:L65)</f>
        <v>53433381</v>
      </c>
      <c r="M62" s="115">
        <f>SUM(M63:M65)</f>
        <v>53433381</v>
      </c>
      <c r="N62" s="116">
        <f t="shared" si="2"/>
        <v>53433381</v>
      </c>
    </row>
    <row r="63" spans="1:14" s="23" customFormat="1" ht="12.75">
      <c r="A63" s="45" t="s">
        <v>234</v>
      </c>
      <c r="B63" s="29" t="s">
        <v>235</v>
      </c>
      <c r="C63" s="115">
        <f t="shared" si="0"/>
        <v>0</v>
      </c>
      <c r="D63" s="115">
        <f>'[1]Місто'!D14+'[1]Місто'!D35+'[1]Місто'!D49+'[1]Місто'!D153</f>
        <v>0</v>
      </c>
      <c r="E63" s="115">
        <f>'[1]Місто'!E14+'[1]Місто'!E35+'[1]Місто'!E49+'[1]Місто'!E153</f>
        <v>0</v>
      </c>
      <c r="F63" s="115">
        <f>'[1]Місто'!F14+'[1]Місто'!F35+'[1]Місто'!F49+'[1]Місто'!F153</f>
        <v>0</v>
      </c>
      <c r="G63" s="115">
        <f>'[1]Місто'!G14+'[1]Місто'!G35+'[1]Місто'!G49+'[1]Місто'!G153</f>
        <v>0</v>
      </c>
      <c r="H63" s="115">
        <f t="shared" si="1"/>
        <v>51548548</v>
      </c>
      <c r="I63" s="115">
        <f>'[1]Місто'!I14+'[1]Місто'!I35+'[1]Місто'!I49+'[1]Місто'!I153</f>
        <v>0</v>
      </c>
      <c r="J63" s="115">
        <f>'[1]Місто'!J14+'[1]Місто'!J35+'[1]Місто'!J49+'[1]Місто'!J153</f>
        <v>0</v>
      </c>
      <c r="K63" s="115">
        <f>'[1]Місто'!K14+'[1]Місто'!K35+'[1]Місто'!K49+'[1]Місто'!K153</f>
        <v>0</v>
      </c>
      <c r="L63" s="115">
        <f>'[1]Місто'!L14+'[1]Місто'!L35+'[1]Місто'!L49+'[1]Місто'!L153</f>
        <v>51548548</v>
      </c>
      <c r="M63" s="115">
        <f>'[1]Місто'!M14+'[1]Місто'!M35+'[1]Місто'!M49+'[1]Місто'!M153</f>
        <v>51548548</v>
      </c>
      <c r="N63" s="116">
        <f t="shared" si="2"/>
        <v>51548548</v>
      </c>
    </row>
    <row r="64" spans="1:14" s="23" customFormat="1" ht="63.75">
      <c r="A64" s="45" t="s">
        <v>271</v>
      </c>
      <c r="B64" s="17" t="s">
        <v>272</v>
      </c>
      <c r="C64" s="115">
        <f t="shared" si="0"/>
        <v>0</v>
      </c>
      <c r="D64" s="115"/>
      <c r="E64" s="115"/>
      <c r="F64" s="115"/>
      <c r="G64" s="115"/>
      <c r="H64" s="115">
        <f t="shared" si="1"/>
        <v>352000</v>
      </c>
      <c r="I64" s="115">
        <f>'[1]Місто'!I154</f>
        <v>0</v>
      </c>
      <c r="J64" s="115">
        <f>'[1]Місто'!J154</f>
        <v>0</v>
      </c>
      <c r="K64" s="115">
        <f>'[1]Місто'!K154</f>
        <v>0</v>
      </c>
      <c r="L64" s="115">
        <f>'[1]Місто'!L154</f>
        <v>352000</v>
      </c>
      <c r="M64" s="115">
        <f>'[1]Місто'!M154</f>
        <v>352000</v>
      </c>
      <c r="N64" s="116">
        <f t="shared" si="2"/>
        <v>352000</v>
      </c>
    </row>
    <row r="65" spans="1:14" s="23" customFormat="1" ht="12.75">
      <c r="A65" s="45" t="s">
        <v>279</v>
      </c>
      <c r="B65" s="17" t="s">
        <v>280</v>
      </c>
      <c r="C65" s="115">
        <f t="shared" si="0"/>
        <v>0</v>
      </c>
      <c r="D65" s="115">
        <f>'[1]Місто'!D37</f>
        <v>0</v>
      </c>
      <c r="E65" s="115">
        <f>'[1]Місто'!E37</f>
        <v>0</v>
      </c>
      <c r="F65" s="115">
        <f>'[1]Місто'!F37</f>
        <v>0</v>
      </c>
      <c r="G65" s="115">
        <f>'[1]Місто'!G37</f>
        <v>0</v>
      </c>
      <c r="H65" s="115">
        <f>'[1]Місто'!H155+'[1]Місто'!H50</f>
        <v>1532833</v>
      </c>
      <c r="I65" s="115">
        <f>'[1]Місто'!I155+'[1]Місто'!I50</f>
        <v>0</v>
      </c>
      <c r="J65" s="115">
        <f>'[1]Місто'!J155+'[1]Місто'!J50</f>
        <v>0</v>
      </c>
      <c r="K65" s="115">
        <f>'[1]Місто'!K155+'[1]Місто'!K50</f>
        <v>0</v>
      </c>
      <c r="L65" s="115">
        <f>'[1]Місто'!L155+'[1]Місто'!L50</f>
        <v>1532833</v>
      </c>
      <c r="M65" s="115">
        <f>'[1]Місто'!M155+'[1]Місто'!M50</f>
        <v>1532833</v>
      </c>
      <c r="N65" s="116">
        <f t="shared" si="2"/>
        <v>1532833</v>
      </c>
    </row>
    <row r="66" spans="1:14" s="23" customFormat="1" ht="38.25">
      <c r="A66" s="45" t="s">
        <v>124</v>
      </c>
      <c r="B66" s="29" t="s">
        <v>129</v>
      </c>
      <c r="C66" s="115">
        <f t="shared" si="0"/>
        <v>13776100</v>
      </c>
      <c r="D66" s="115">
        <f>SUM(D67:D69)</f>
        <v>13776100</v>
      </c>
      <c r="E66" s="115">
        <f>SUM(E67:E69)</f>
        <v>0</v>
      </c>
      <c r="F66" s="115">
        <f>SUM(F67:F69)</f>
        <v>0</v>
      </c>
      <c r="G66" s="115">
        <f>SUM(G67:G69)</f>
        <v>0</v>
      </c>
      <c r="H66" s="115">
        <f t="shared" si="1"/>
        <v>7380000</v>
      </c>
      <c r="I66" s="115">
        <f>SUM(I67:I69)</f>
        <v>6380000</v>
      </c>
      <c r="J66" s="115">
        <f>SUM(J67:J69)</f>
        <v>0</v>
      </c>
      <c r="K66" s="115">
        <f>SUM(K67:K69)</f>
        <v>1280000</v>
      </c>
      <c r="L66" s="115">
        <f>SUM(L67:L69)</f>
        <v>1000000</v>
      </c>
      <c r="M66" s="115">
        <f>SUM(M67:M69)</f>
        <v>0</v>
      </c>
      <c r="N66" s="116">
        <f t="shared" si="2"/>
        <v>21156100</v>
      </c>
    </row>
    <row r="67" spans="1:14" s="23" customFormat="1" ht="38.25">
      <c r="A67" s="45" t="s">
        <v>122</v>
      </c>
      <c r="B67" s="29" t="s">
        <v>258</v>
      </c>
      <c r="C67" s="115">
        <f t="shared" si="0"/>
        <v>4714181</v>
      </c>
      <c r="D67" s="115">
        <f>'[1]Місто'!D87</f>
        <v>4714181</v>
      </c>
      <c r="E67" s="115">
        <f>'[1]Місто'!E87</f>
        <v>0</v>
      </c>
      <c r="F67" s="115">
        <f>'[1]Місто'!F87</f>
        <v>0</v>
      </c>
      <c r="G67" s="115">
        <f>'[1]Місто'!G87</f>
        <v>0</v>
      </c>
      <c r="H67" s="115">
        <f t="shared" si="1"/>
        <v>0</v>
      </c>
      <c r="I67" s="115">
        <f>'[1]Місто'!I87</f>
        <v>0</v>
      </c>
      <c r="J67" s="115">
        <f>'[1]Місто'!J87</f>
        <v>0</v>
      </c>
      <c r="K67" s="115">
        <f>'[1]Місто'!K87</f>
        <v>0</v>
      </c>
      <c r="L67" s="115">
        <f>'[1]Місто'!L87</f>
        <v>0</v>
      </c>
      <c r="M67" s="115">
        <f>'[1]Місто'!M86</f>
        <v>0</v>
      </c>
      <c r="N67" s="116">
        <f t="shared" si="2"/>
        <v>4714181</v>
      </c>
    </row>
    <row r="68" spans="1:14" s="23" customFormat="1" ht="38.25">
      <c r="A68" s="45" t="s">
        <v>123</v>
      </c>
      <c r="B68" s="29" t="s">
        <v>259</v>
      </c>
      <c r="C68" s="115">
        <f t="shared" si="0"/>
        <v>9061919</v>
      </c>
      <c r="D68" s="115">
        <f>'[1]Місто'!D88</f>
        <v>9061919</v>
      </c>
      <c r="E68" s="115">
        <f>'[1]Місто'!E88</f>
        <v>0</v>
      </c>
      <c r="F68" s="115">
        <f>'[1]Місто'!F88</f>
        <v>0</v>
      </c>
      <c r="G68" s="115">
        <f>'[1]Місто'!G88</f>
        <v>0</v>
      </c>
      <c r="H68" s="115">
        <f t="shared" si="1"/>
        <v>0</v>
      </c>
      <c r="I68" s="115">
        <f>'[1]Місто'!I88</f>
        <v>0</v>
      </c>
      <c r="J68" s="115">
        <f>'[1]Місто'!J88</f>
        <v>0</v>
      </c>
      <c r="K68" s="115">
        <f>'[1]Місто'!K88</f>
        <v>0</v>
      </c>
      <c r="L68" s="115">
        <f>'[1]Місто'!L88</f>
        <v>0</v>
      </c>
      <c r="M68" s="115">
        <f>'[1]Місто'!M87</f>
        <v>0</v>
      </c>
      <c r="N68" s="116">
        <f t="shared" si="2"/>
        <v>9061919</v>
      </c>
    </row>
    <row r="69" spans="1:14" s="23" customFormat="1" ht="51">
      <c r="A69" s="45">
        <v>170703</v>
      </c>
      <c r="B69" s="29" t="s">
        <v>260</v>
      </c>
      <c r="C69" s="115">
        <f t="shared" si="0"/>
        <v>0</v>
      </c>
      <c r="D69" s="115">
        <f>'[1]Місто'!D51</f>
        <v>0</v>
      </c>
      <c r="E69" s="115">
        <f>'[1]Місто'!E51</f>
        <v>0</v>
      </c>
      <c r="F69" s="115">
        <f>'[1]Місто'!F51</f>
        <v>0</v>
      </c>
      <c r="G69" s="115">
        <f>'[1]Місто'!G51</f>
        <v>0</v>
      </c>
      <c r="H69" s="115">
        <f t="shared" si="1"/>
        <v>7380000</v>
      </c>
      <c r="I69" s="115">
        <f>'[1]Місто'!I51</f>
        <v>6380000</v>
      </c>
      <c r="J69" s="115">
        <f>'[1]Місто'!J51</f>
        <v>0</v>
      </c>
      <c r="K69" s="115">
        <f>'[1]Місто'!K51</f>
        <v>1280000</v>
      </c>
      <c r="L69" s="115">
        <f>'[1]Місто'!L51</f>
        <v>1000000</v>
      </c>
      <c r="M69" s="115">
        <f>'[1]Місто'!M51</f>
        <v>0</v>
      </c>
      <c r="N69" s="116">
        <f t="shared" si="2"/>
        <v>7380000</v>
      </c>
    </row>
    <row r="70" spans="1:14" s="23" customFormat="1" ht="25.5">
      <c r="A70" s="45" t="s">
        <v>62</v>
      </c>
      <c r="B70" s="105" t="s">
        <v>63</v>
      </c>
      <c r="C70" s="115">
        <f t="shared" si="0"/>
        <v>200000</v>
      </c>
      <c r="D70" s="115">
        <f>SUM(D71:D72)</f>
        <v>200000</v>
      </c>
      <c r="E70" s="115">
        <f>SUM(E71:E72)</f>
        <v>0</v>
      </c>
      <c r="F70" s="115">
        <f>SUM(F71:F72)</f>
        <v>0</v>
      </c>
      <c r="G70" s="115">
        <f>SUM(G71:G72)</f>
        <v>0</v>
      </c>
      <c r="H70" s="115">
        <f t="shared" si="1"/>
        <v>8000000</v>
      </c>
      <c r="I70" s="115">
        <f>SUM(I71:I72)</f>
        <v>0</v>
      </c>
      <c r="J70" s="115">
        <f>SUM(J71:J72)</f>
        <v>0</v>
      </c>
      <c r="K70" s="115">
        <f>SUM(K71:K72)</f>
        <v>0</v>
      </c>
      <c r="L70" s="115">
        <f>SUM(L71:L72)</f>
        <v>8000000</v>
      </c>
      <c r="M70" s="115">
        <f>SUM(M71:M72)</f>
        <v>8000000</v>
      </c>
      <c r="N70" s="116">
        <f t="shared" si="2"/>
        <v>8200000</v>
      </c>
    </row>
    <row r="71" spans="1:14" s="23" customFormat="1" ht="25.5">
      <c r="A71" s="45" t="s">
        <v>64</v>
      </c>
      <c r="B71" s="29" t="s">
        <v>65</v>
      </c>
      <c r="C71" s="115">
        <f t="shared" si="0"/>
        <v>200000</v>
      </c>
      <c r="D71" s="115">
        <f>'[1]Місто'!D59</f>
        <v>200000</v>
      </c>
      <c r="E71" s="115">
        <f>'[1]Місто'!E59</f>
        <v>0</v>
      </c>
      <c r="F71" s="115">
        <f>'[1]Місто'!F59</f>
        <v>0</v>
      </c>
      <c r="G71" s="115">
        <f>'[1]Місто'!G59</f>
        <v>0</v>
      </c>
      <c r="H71" s="115">
        <f t="shared" si="1"/>
        <v>0</v>
      </c>
      <c r="I71" s="115">
        <f>'[1]Місто'!I59</f>
        <v>0</v>
      </c>
      <c r="J71" s="115">
        <f>'[1]Місто'!J59</f>
        <v>0</v>
      </c>
      <c r="K71" s="115">
        <f>'[1]Місто'!K59</f>
        <v>0</v>
      </c>
      <c r="L71" s="115">
        <f>'[1]Місто'!L59</f>
        <v>0</v>
      </c>
      <c r="M71" s="115">
        <f>'[1]Місто'!M59</f>
        <v>0</v>
      </c>
      <c r="N71" s="116">
        <f t="shared" si="2"/>
        <v>200000</v>
      </c>
    </row>
    <row r="72" spans="1:14" s="23" customFormat="1" ht="38.25">
      <c r="A72" s="45" t="s">
        <v>275</v>
      </c>
      <c r="B72" s="29" t="s">
        <v>276</v>
      </c>
      <c r="C72" s="115">
        <f t="shared" si="0"/>
        <v>0</v>
      </c>
      <c r="D72" s="115">
        <f>'[1]Місто'!D52</f>
        <v>0</v>
      </c>
      <c r="E72" s="115">
        <f>'[1]Місто'!E52</f>
        <v>0</v>
      </c>
      <c r="F72" s="115">
        <f>'[1]Місто'!F52</f>
        <v>0</v>
      </c>
      <c r="G72" s="115">
        <f>'[1]Місто'!G52</f>
        <v>0</v>
      </c>
      <c r="H72" s="115">
        <f t="shared" si="1"/>
        <v>8000000</v>
      </c>
      <c r="I72" s="115">
        <f>'[1]Місто'!I52</f>
        <v>0</v>
      </c>
      <c r="J72" s="115">
        <f>'[1]Місто'!J52</f>
        <v>0</v>
      </c>
      <c r="K72" s="115">
        <f>'[1]Місто'!K52</f>
        <v>0</v>
      </c>
      <c r="L72" s="115">
        <f>'[1]Місто'!L52</f>
        <v>8000000</v>
      </c>
      <c r="M72" s="115">
        <f>'[1]Місто'!M52</f>
        <v>8000000</v>
      </c>
      <c r="N72" s="116">
        <f t="shared" si="2"/>
        <v>8000000</v>
      </c>
    </row>
    <row r="73" spans="1:14" s="23" customFormat="1" ht="38.25">
      <c r="A73" s="45">
        <v>210000</v>
      </c>
      <c r="B73" s="104" t="s">
        <v>261</v>
      </c>
      <c r="C73" s="115">
        <f t="shared" si="0"/>
        <v>2191200</v>
      </c>
      <c r="D73" s="115">
        <f>SUM(D74:D75)</f>
        <v>1891200</v>
      </c>
      <c r="E73" s="115">
        <f>SUM(E74:E75)</f>
        <v>1329413</v>
      </c>
      <c r="F73" s="115">
        <f>SUM(F74:F75)</f>
        <v>8885</v>
      </c>
      <c r="G73" s="115">
        <f>SUM(G74:G75)</f>
        <v>300000</v>
      </c>
      <c r="H73" s="115">
        <f t="shared" si="1"/>
        <v>83000</v>
      </c>
      <c r="I73" s="115">
        <f>SUM(I74:I75)</f>
        <v>83000</v>
      </c>
      <c r="J73" s="115">
        <f>SUM(J74:J75)</f>
        <v>9485</v>
      </c>
      <c r="K73" s="115">
        <f>SUM(K74:K75)</f>
        <v>4653</v>
      </c>
      <c r="L73" s="115">
        <f>SUM(L74:L75)</f>
        <v>0</v>
      </c>
      <c r="M73" s="115">
        <f>SUM(M74:M75)</f>
        <v>0</v>
      </c>
      <c r="N73" s="116">
        <f t="shared" si="2"/>
        <v>2274200</v>
      </c>
    </row>
    <row r="74" spans="1:14" s="23" customFormat="1" ht="38.25">
      <c r="A74" s="45" t="s">
        <v>66</v>
      </c>
      <c r="B74" s="104" t="s">
        <v>262</v>
      </c>
      <c r="C74" s="115">
        <f t="shared" si="0"/>
        <v>1294500</v>
      </c>
      <c r="D74" s="115">
        <f>'[1]Місто'!D138+'[1]Місто'!D139</f>
        <v>994500</v>
      </c>
      <c r="E74" s="115">
        <f>'[1]Місто'!E138+'[1]Місто'!E139</f>
        <v>676307</v>
      </c>
      <c r="F74" s="115">
        <f>'[1]Місто'!F138+'[1]Місто'!F139</f>
        <v>0</v>
      </c>
      <c r="G74" s="115">
        <f>'[1]Місто'!G138+'[1]Місто'!G139</f>
        <v>300000</v>
      </c>
      <c r="H74" s="115">
        <f t="shared" si="1"/>
        <v>63000</v>
      </c>
      <c r="I74" s="115">
        <f>'[1]Місто'!I138+'[1]Місто'!I139</f>
        <v>63000</v>
      </c>
      <c r="J74" s="115">
        <f>'[1]Місто'!J138+'[1]Місто'!J139</f>
        <v>9485</v>
      </c>
      <c r="K74" s="115">
        <f>'[1]Місто'!K138+'[1]Місто'!K139</f>
        <v>1638</v>
      </c>
      <c r="L74" s="115">
        <f>'[1]Місто'!L138+'[1]Місто'!L139</f>
        <v>0</v>
      </c>
      <c r="M74" s="115">
        <f>'[1]Місто'!M137+'[1]Місто'!M138</f>
        <v>0</v>
      </c>
      <c r="N74" s="116">
        <f t="shared" si="2"/>
        <v>1357500</v>
      </c>
    </row>
    <row r="75" spans="1:14" s="23" customFormat="1" ht="25.5">
      <c r="A75" s="45">
        <v>210110</v>
      </c>
      <c r="B75" s="104" t="s">
        <v>67</v>
      </c>
      <c r="C75" s="115">
        <f t="shared" si="0"/>
        <v>896700</v>
      </c>
      <c r="D75" s="115">
        <f>'[1]Місто'!D140</f>
        <v>896700</v>
      </c>
      <c r="E75" s="115">
        <f>'[1]Місто'!E140</f>
        <v>653106</v>
      </c>
      <c r="F75" s="115">
        <f>'[1]Місто'!F140</f>
        <v>8885</v>
      </c>
      <c r="G75" s="115">
        <f>'[1]Місто'!G140</f>
        <v>0</v>
      </c>
      <c r="H75" s="115">
        <f t="shared" si="1"/>
        <v>20000</v>
      </c>
      <c r="I75" s="115">
        <f>'[1]Місто'!I140</f>
        <v>20000</v>
      </c>
      <c r="J75" s="115">
        <f>'[1]Місто'!J140</f>
        <v>0</v>
      </c>
      <c r="K75" s="115">
        <f>'[1]Місто'!K140</f>
        <v>3015</v>
      </c>
      <c r="L75" s="115">
        <f>'[1]Місто'!L140</f>
        <v>0</v>
      </c>
      <c r="M75" s="115">
        <f>'[1]Місто'!M139</f>
        <v>0</v>
      </c>
      <c r="N75" s="116">
        <f t="shared" si="2"/>
        <v>916700</v>
      </c>
    </row>
    <row r="76" spans="1:14" s="23" customFormat="1" ht="12.75">
      <c r="A76" s="45" t="s">
        <v>241</v>
      </c>
      <c r="B76" s="104" t="s">
        <v>227</v>
      </c>
      <c r="C76" s="115">
        <f t="shared" si="0"/>
        <v>5740500</v>
      </c>
      <c r="D76" s="115">
        <f>'[1]Місто'!D158</f>
        <v>5740500</v>
      </c>
      <c r="E76" s="115">
        <f>'[1]Місто'!E158</f>
        <v>0</v>
      </c>
      <c r="F76" s="115">
        <f>'[1]Місто'!F158</f>
        <v>0</v>
      </c>
      <c r="G76" s="115">
        <f>'[1]Місто'!G158</f>
        <v>0</v>
      </c>
      <c r="H76" s="115">
        <f t="shared" si="1"/>
        <v>0</v>
      </c>
      <c r="I76" s="115">
        <f>'[1]Місто'!I145</f>
        <v>0</v>
      </c>
      <c r="J76" s="115">
        <f>'[1]Місто'!J145</f>
        <v>0</v>
      </c>
      <c r="K76" s="115">
        <f>'[1]Місто'!K145</f>
        <v>0</v>
      </c>
      <c r="L76" s="115">
        <f>'[1]Місто'!L145</f>
        <v>0</v>
      </c>
      <c r="M76" s="115">
        <f>'[1]Місто'!M145</f>
        <v>0</v>
      </c>
      <c r="N76" s="116">
        <f t="shared" si="2"/>
        <v>5740500</v>
      </c>
    </row>
    <row r="77" spans="1:14" s="23" customFormat="1" ht="12.75">
      <c r="A77" s="45">
        <v>240000</v>
      </c>
      <c r="B77" s="107" t="s">
        <v>89</v>
      </c>
      <c r="C77" s="115">
        <f t="shared" si="0"/>
        <v>0</v>
      </c>
      <c r="D77" s="115">
        <f>SUM(D78:D79)</f>
        <v>0</v>
      </c>
      <c r="E77" s="115">
        <f>SUM(E78:E79)</f>
        <v>0</v>
      </c>
      <c r="F77" s="115">
        <f>SUM(F78:F79)</f>
        <v>0</v>
      </c>
      <c r="G77" s="115">
        <f>SUM(G78:G79)</f>
        <v>0</v>
      </c>
      <c r="H77" s="115">
        <f t="shared" si="1"/>
        <v>19767770</v>
      </c>
      <c r="I77" s="115">
        <f>SUM(I78:I79)</f>
        <v>10730870</v>
      </c>
      <c r="J77" s="115">
        <f>SUM(J78:J79)</f>
        <v>0</v>
      </c>
      <c r="K77" s="115">
        <f>SUM(K78:K79)</f>
        <v>0</v>
      </c>
      <c r="L77" s="115">
        <f>SUM(L78:L79)</f>
        <v>9036900</v>
      </c>
      <c r="M77" s="115">
        <f>SUM(M78:M79)</f>
        <v>0</v>
      </c>
      <c r="N77" s="116">
        <f aca="true" t="shared" si="3" ref="N77:N91">C77+H77</f>
        <v>19767770</v>
      </c>
    </row>
    <row r="78" spans="1:14" s="23" customFormat="1" ht="25.5">
      <c r="A78" s="45" t="s">
        <v>232</v>
      </c>
      <c r="B78" s="104" t="s">
        <v>263</v>
      </c>
      <c r="C78" s="115">
        <f aca="true" t="shared" si="4" ref="C78:C89">D78+G78</f>
        <v>0</v>
      </c>
      <c r="D78" s="115">
        <f>'[1]Місто'!D62</f>
        <v>0</v>
      </c>
      <c r="E78" s="115">
        <f>'[1]Місто'!E62</f>
        <v>0</v>
      </c>
      <c r="F78" s="115">
        <f>'[1]Місто'!F62</f>
        <v>0</v>
      </c>
      <c r="G78" s="115">
        <f>'[1]Місто'!G62</f>
        <v>0</v>
      </c>
      <c r="H78" s="115">
        <f aca="true" t="shared" si="5" ref="H78:H90">I78+L78</f>
        <v>3767770</v>
      </c>
      <c r="I78" s="115">
        <f>'[1]Місто'!I62</f>
        <v>730870</v>
      </c>
      <c r="J78" s="115">
        <f>'[1]Місто'!J62</f>
        <v>0</v>
      </c>
      <c r="K78" s="115">
        <f>'[1]Місто'!K62</f>
        <v>0</v>
      </c>
      <c r="L78" s="115">
        <f>'[1]Місто'!L62</f>
        <v>3036900</v>
      </c>
      <c r="M78" s="115"/>
      <c r="N78" s="116">
        <f t="shared" si="3"/>
        <v>3767770</v>
      </c>
    </row>
    <row r="79" spans="1:14" s="23" customFormat="1" ht="25.5">
      <c r="A79" s="45" t="s">
        <v>68</v>
      </c>
      <c r="B79" s="104" t="s">
        <v>210</v>
      </c>
      <c r="C79" s="115">
        <f t="shared" si="4"/>
        <v>0</v>
      </c>
      <c r="D79" s="115">
        <f>'[1]Місто'!D15</f>
        <v>0</v>
      </c>
      <c r="E79" s="115">
        <f>'[1]Місто'!E15</f>
        <v>0</v>
      </c>
      <c r="F79" s="115">
        <f>'[1]Місто'!F15</f>
        <v>0</v>
      </c>
      <c r="G79" s="115">
        <f>'[1]Місто'!G15</f>
        <v>0</v>
      </c>
      <c r="H79" s="115">
        <f t="shared" si="5"/>
        <v>16000000</v>
      </c>
      <c r="I79" s="115">
        <f>'[1]Місто'!I15</f>
        <v>10000000</v>
      </c>
      <c r="J79" s="115">
        <f>'[1]Місто'!J15</f>
        <v>0</v>
      </c>
      <c r="K79" s="115">
        <f>'[1]Місто'!K15</f>
        <v>0</v>
      </c>
      <c r="L79" s="115">
        <f>'[1]Місто'!L15</f>
        <v>6000000</v>
      </c>
      <c r="M79" s="115"/>
      <c r="N79" s="116">
        <f t="shared" si="3"/>
        <v>16000000</v>
      </c>
    </row>
    <row r="80" spans="1:14" s="23" customFormat="1" ht="25.5">
      <c r="A80" s="45">
        <v>250000</v>
      </c>
      <c r="B80" s="104" t="s">
        <v>69</v>
      </c>
      <c r="C80" s="115">
        <f t="shared" si="4"/>
        <v>4579326</v>
      </c>
      <c r="D80" s="115">
        <f>SUM(D81:D84)</f>
        <v>4079326</v>
      </c>
      <c r="E80" s="115">
        <f>SUM(E81:E83)</f>
        <v>0</v>
      </c>
      <c r="F80" s="115">
        <f>SUM(F81:F83)</f>
        <v>0</v>
      </c>
      <c r="G80" s="115">
        <f>SUM(G81:G83)</f>
        <v>500000</v>
      </c>
      <c r="H80" s="115">
        <f t="shared" si="5"/>
        <v>0</v>
      </c>
      <c r="I80" s="115">
        <f>SUM(I81:I83)</f>
        <v>0</v>
      </c>
      <c r="J80" s="115">
        <f>SUM(J81:J83)</f>
        <v>0</v>
      </c>
      <c r="K80" s="115">
        <f>SUM(K81:K83)</f>
        <v>0</v>
      </c>
      <c r="L80" s="115">
        <f>SUM(L81:L83)</f>
        <v>0</v>
      </c>
      <c r="M80" s="115">
        <f>SUM(M81:M83)</f>
        <v>0</v>
      </c>
      <c r="N80" s="116">
        <f t="shared" si="3"/>
        <v>4579326</v>
      </c>
    </row>
    <row r="81" spans="1:14" s="23" customFormat="1" ht="12.75" hidden="1">
      <c r="A81" s="45" t="s">
        <v>264</v>
      </c>
      <c r="B81" s="104" t="s">
        <v>265</v>
      </c>
      <c r="C81" s="115">
        <f t="shared" si="4"/>
        <v>0</v>
      </c>
      <c r="D81" s="115"/>
      <c r="E81" s="115"/>
      <c r="F81" s="115"/>
      <c r="G81" s="115"/>
      <c r="H81" s="115">
        <f t="shared" si="5"/>
        <v>0</v>
      </c>
      <c r="I81" s="115"/>
      <c r="J81" s="115"/>
      <c r="K81" s="115"/>
      <c r="L81" s="115"/>
      <c r="M81" s="115"/>
      <c r="N81" s="116">
        <f t="shared" si="3"/>
        <v>0</v>
      </c>
    </row>
    <row r="82" spans="1:14" s="23" customFormat="1" ht="12.75" hidden="1">
      <c r="A82" s="45" t="s">
        <v>233</v>
      </c>
      <c r="B82" s="104" t="s">
        <v>266</v>
      </c>
      <c r="C82" s="115">
        <f t="shared" si="4"/>
        <v>0</v>
      </c>
      <c r="D82" s="115"/>
      <c r="E82" s="115"/>
      <c r="F82" s="115"/>
      <c r="G82" s="115"/>
      <c r="H82" s="115">
        <f t="shared" si="5"/>
        <v>0</v>
      </c>
      <c r="I82" s="115"/>
      <c r="J82" s="115"/>
      <c r="K82" s="115"/>
      <c r="L82" s="115"/>
      <c r="M82" s="115"/>
      <c r="N82" s="116">
        <f t="shared" si="3"/>
        <v>0</v>
      </c>
    </row>
    <row r="83" spans="1:14" s="23" customFormat="1" ht="12.75">
      <c r="A83" s="45" t="s">
        <v>70</v>
      </c>
      <c r="B83" s="29" t="s">
        <v>130</v>
      </c>
      <c r="C83" s="115">
        <f t="shared" si="4"/>
        <v>4557826</v>
      </c>
      <c r="D83" s="115">
        <f>'[1]Місто'!D16+'[1]Місто'!D27+'[1]Місто'!D38+'[1]Місто'!D89</f>
        <v>4057826</v>
      </c>
      <c r="E83" s="115">
        <f>'[1]Місто'!E16+'[1]Місто'!E27+'[1]Місто'!E38+'[1]Місто'!E89</f>
        <v>0</v>
      </c>
      <c r="F83" s="115">
        <f>'[1]Місто'!F16+'[1]Місто'!F27+'[1]Місто'!F38+'[1]Місто'!F89</f>
        <v>0</v>
      </c>
      <c r="G83" s="115">
        <f>'[1]Місто'!G16+'[1]Місто'!G27+'[1]Місто'!G38+'[1]Місто'!G89</f>
        <v>500000</v>
      </c>
      <c r="H83" s="115">
        <f t="shared" si="5"/>
        <v>0</v>
      </c>
      <c r="I83" s="115">
        <f>'[1]Місто'!I16+'[1]Місто'!I27+'[1]Місто'!I38+'[1]Місто'!I53+'[1]Місто'!I88</f>
        <v>0</v>
      </c>
      <c r="J83" s="115">
        <f>'[1]Місто'!J16+'[1]Місто'!J27+'[1]Місто'!J38+'[1]Місто'!J53+'[1]Місто'!J88</f>
        <v>0</v>
      </c>
      <c r="K83" s="115">
        <f>'[1]Місто'!K16+'[1]Місто'!K27+'[1]Місто'!K38+'[1]Місто'!K53+'[1]Місто'!K88</f>
        <v>0</v>
      </c>
      <c r="L83" s="115">
        <f>'[1]Місто'!L16+'[1]Місто'!L27+'[1]Місто'!L38+'[1]Місто'!L53+'[1]Місто'!L88</f>
        <v>0</v>
      </c>
      <c r="M83" s="115"/>
      <c r="N83" s="116">
        <f t="shared" si="3"/>
        <v>4557826</v>
      </c>
    </row>
    <row r="84" spans="1:14" s="23" customFormat="1" ht="63.75">
      <c r="A84" s="45" t="s">
        <v>321</v>
      </c>
      <c r="B84" s="29" t="s">
        <v>322</v>
      </c>
      <c r="C84" s="115">
        <f t="shared" si="4"/>
        <v>21500</v>
      </c>
      <c r="D84" s="115">
        <f>'[1]Місто'!$D$128</f>
        <v>21500</v>
      </c>
      <c r="E84" s="115"/>
      <c r="F84" s="115"/>
      <c r="G84" s="115"/>
      <c r="H84" s="115"/>
      <c r="I84" s="115"/>
      <c r="J84" s="115"/>
      <c r="K84" s="115"/>
      <c r="L84" s="115"/>
      <c r="M84" s="115"/>
      <c r="N84" s="116">
        <f t="shared" si="3"/>
        <v>21500</v>
      </c>
    </row>
    <row r="85" spans="1:14" s="23" customFormat="1" ht="12.75">
      <c r="A85" s="45">
        <v>900201</v>
      </c>
      <c r="B85" s="107" t="s">
        <v>72</v>
      </c>
      <c r="C85" s="115">
        <f t="shared" si="4"/>
        <v>160486683</v>
      </c>
      <c r="D85" s="115">
        <f>D10+D11+D13+D22+D32+D43+D47+D53+D55+D62+D66+D70+D73+D76+D77+D80</f>
        <v>146842448</v>
      </c>
      <c r="E85" s="115">
        <f>E10+E11+E13+E22+E32+E43+E47+E53+E55+E62+E66+E70+E73+E76+E77+E80</f>
        <v>52445690</v>
      </c>
      <c r="F85" s="115">
        <f>F10+F11+F13+F22+F32+F43+F47+F53+F55+F62+F66+F70+F73+F76+F77+F80</f>
        <v>11779146</v>
      </c>
      <c r="G85" s="115">
        <f>G10+G11+G13+G22+G32+G43+G47+G53+G55+G62+G66+G70+G73+G76+G77+G80</f>
        <v>13644235</v>
      </c>
      <c r="H85" s="115">
        <f t="shared" si="5"/>
        <v>92254342</v>
      </c>
      <c r="I85" s="115">
        <f>I10+I11+I13+I22+I32+I43+I47+I53+I55+I62+I66+I70+I73+I76+I77+I80</f>
        <v>20653707</v>
      </c>
      <c r="J85" s="115">
        <f>J10+J11+J13+J22+J32+J43+J47+J53+J55+J62+J66+J70+J73+J76+J77+J80</f>
        <v>1115112</v>
      </c>
      <c r="K85" s="115">
        <f>K10+K11+K13+K22+K32+K43+K47+K53+K55+K62+K66+K70+K73+K76+K77+K80</f>
        <v>1569031</v>
      </c>
      <c r="L85" s="115">
        <f>L10+L11+L13+L22+L32+L43+L47+L53+L55+L62+L66+L70+L73+L76+L77+L80</f>
        <v>71600635</v>
      </c>
      <c r="M85" s="115">
        <f>M10+M11+M13+M22+M32+M43+M47+M53+M55+M62+M66+M70+M73+M76+M77+M80</f>
        <v>61433381</v>
      </c>
      <c r="N85" s="116">
        <f t="shared" si="3"/>
        <v>252741025</v>
      </c>
    </row>
    <row r="86" spans="1:14" s="23" customFormat="1" ht="25.5">
      <c r="A86" s="45" t="s">
        <v>73</v>
      </c>
      <c r="B86" s="29" t="s">
        <v>74</v>
      </c>
      <c r="C86" s="115">
        <f t="shared" si="4"/>
        <v>120411700</v>
      </c>
      <c r="D86" s="115">
        <f>'[1]Місто'!D147</f>
        <v>120411700</v>
      </c>
      <c r="E86" s="115">
        <f>'[1]Місто'!E146</f>
        <v>0</v>
      </c>
      <c r="F86" s="115">
        <f>'[1]Місто'!F146</f>
        <v>0</v>
      </c>
      <c r="G86" s="115">
        <f>'[1]Місто'!G146</f>
        <v>0</v>
      </c>
      <c r="H86" s="115">
        <f t="shared" si="5"/>
        <v>0</v>
      </c>
      <c r="I86" s="115"/>
      <c r="J86" s="115"/>
      <c r="K86" s="115"/>
      <c r="L86" s="115"/>
      <c r="M86" s="115"/>
      <c r="N86" s="116">
        <f t="shared" si="3"/>
        <v>120411700</v>
      </c>
    </row>
    <row r="87" spans="1:14" s="23" customFormat="1" ht="25.5">
      <c r="A87" s="45" t="s">
        <v>236</v>
      </c>
      <c r="B87" s="104" t="s">
        <v>267</v>
      </c>
      <c r="C87" s="115">
        <f t="shared" si="4"/>
        <v>35100</v>
      </c>
      <c r="D87" s="115">
        <f>'[1]Місто'!D148</f>
        <v>35100</v>
      </c>
      <c r="E87" s="115">
        <f>'[1]Місто'!E147</f>
        <v>0</v>
      </c>
      <c r="F87" s="115">
        <f>'[1]Місто'!F147</f>
        <v>0</v>
      </c>
      <c r="G87" s="115">
        <f>'[1]Місто'!G147</f>
        <v>0</v>
      </c>
      <c r="H87" s="115">
        <f t="shared" si="5"/>
        <v>0</v>
      </c>
      <c r="I87" s="115"/>
      <c r="J87" s="115"/>
      <c r="K87" s="115"/>
      <c r="L87" s="115"/>
      <c r="M87" s="115"/>
      <c r="N87" s="116">
        <f t="shared" si="3"/>
        <v>35100</v>
      </c>
    </row>
    <row r="88" spans="1:14" s="23" customFormat="1" ht="12.75">
      <c r="A88" s="45" t="s">
        <v>242</v>
      </c>
      <c r="B88" s="107" t="s">
        <v>268</v>
      </c>
      <c r="C88" s="115">
        <f t="shared" si="4"/>
        <v>212355217</v>
      </c>
      <c r="D88" s="115">
        <f>'[1]Місто'!$D$149</f>
        <v>212355217</v>
      </c>
      <c r="E88" s="115">
        <f>'[1]Місто'!E148</f>
        <v>0</v>
      </c>
      <c r="F88" s="115">
        <f>'[1]Місто'!F148</f>
        <v>0</v>
      </c>
      <c r="G88" s="115">
        <f>'[1]Місто'!G148</f>
        <v>0</v>
      </c>
      <c r="H88" s="115">
        <f t="shared" si="5"/>
        <v>0</v>
      </c>
      <c r="I88" s="115">
        <f>'[1]Місто'!I149</f>
        <v>0</v>
      </c>
      <c r="J88" s="115">
        <f>'[1]Місто'!J149</f>
        <v>0</v>
      </c>
      <c r="K88" s="115">
        <f>'[1]Місто'!K149</f>
        <v>0</v>
      </c>
      <c r="L88" s="115">
        <f>'[1]Місто'!L149</f>
        <v>0</v>
      </c>
      <c r="M88" s="115">
        <f>'[1]Місто'!M149</f>
        <v>0</v>
      </c>
      <c r="N88" s="116">
        <f t="shared" si="3"/>
        <v>212355217</v>
      </c>
    </row>
    <row r="89" spans="1:14" s="23" customFormat="1" ht="15">
      <c r="A89" s="45"/>
      <c r="B89" s="103" t="s">
        <v>77</v>
      </c>
      <c r="C89" s="115">
        <f t="shared" si="4"/>
        <v>493288700</v>
      </c>
      <c r="D89" s="115">
        <f>D85+D86+D87+D88</f>
        <v>479644465</v>
      </c>
      <c r="E89" s="115">
        <f>E85+E86+E87+E88</f>
        <v>52445690</v>
      </c>
      <c r="F89" s="115">
        <f>F85+F86+F87+F88</f>
        <v>11779146</v>
      </c>
      <c r="G89" s="115">
        <f>G85+G86+G87+G88</f>
        <v>13644235</v>
      </c>
      <c r="H89" s="115">
        <f t="shared" si="5"/>
        <v>92254342</v>
      </c>
      <c r="I89" s="115">
        <f>I85+I86+I87+I88</f>
        <v>20653707</v>
      </c>
      <c r="J89" s="115">
        <f>J85+J86+J87+J88</f>
        <v>1115112</v>
      </c>
      <c r="K89" s="115">
        <f>K85+K86+K87+K88</f>
        <v>1569031</v>
      </c>
      <c r="L89" s="115">
        <f>L85+L86+L87+L88</f>
        <v>71600635</v>
      </c>
      <c r="M89" s="115">
        <f>M85+M86+M87+M88</f>
        <v>61433381</v>
      </c>
      <c r="N89" s="116">
        <f t="shared" si="3"/>
        <v>585543042</v>
      </c>
    </row>
    <row r="90" spans="1:14" s="23" customFormat="1" ht="38.25">
      <c r="A90" s="45" t="s">
        <v>237</v>
      </c>
      <c r="B90" s="104" t="s">
        <v>146</v>
      </c>
      <c r="C90" s="115">
        <f>D90+G90</f>
        <v>780000</v>
      </c>
      <c r="D90" s="115">
        <f>'[1]Місто'!D150</f>
        <v>0</v>
      </c>
      <c r="E90" s="115">
        <f>'[1]Місто'!E150</f>
        <v>0</v>
      </c>
      <c r="F90" s="115">
        <f>'[1]Місто'!F150</f>
        <v>0</v>
      </c>
      <c r="G90" s="115">
        <f>'[1]Місто'!G150</f>
        <v>780000</v>
      </c>
      <c r="H90" s="115">
        <f t="shared" si="5"/>
        <v>0</v>
      </c>
      <c r="I90" s="115"/>
      <c r="J90" s="115"/>
      <c r="K90" s="115"/>
      <c r="L90" s="115"/>
      <c r="M90" s="115"/>
      <c r="N90" s="116">
        <f t="shared" si="3"/>
        <v>780000</v>
      </c>
    </row>
    <row r="91" spans="1:14" s="23" customFormat="1" ht="15">
      <c r="A91" s="45"/>
      <c r="B91" s="103" t="s">
        <v>147</v>
      </c>
      <c r="C91" s="115">
        <f aca="true" t="shared" si="6" ref="C91:M91">C89+C90</f>
        <v>494068700</v>
      </c>
      <c r="D91" s="115">
        <f t="shared" si="6"/>
        <v>479644465</v>
      </c>
      <c r="E91" s="115">
        <f t="shared" si="6"/>
        <v>52445690</v>
      </c>
      <c r="F91" s="115">
        <f t="shared" si="6"/>
        <v>11779146</v>
      </c>
      <c r="G91" s="115">
        <f t="shared" si="6"/>
        <v>14424235</v>
      </c>
      <c r="H91" s="115">
        <f t="shared" si="6"/>
        <v>92254342</v>
      </c>
      <c r="I91" s="115">
        <f t="shared" si="6"/>
        <v>20653707</v>
      </c>
      <c r="J91" s="115">
        <f t="shared" si="6"/>
        <v>1115112</v>
      </c>
      <c r="K91" s="115">
        <f t="shared" si="6"/>
        <v>1569031</v>
      </c>
      <c r="L91" s="115">
        <f t="shared" si="6"/>
        <v>71600635</v>
      </c>
      <c r="M91" s="115">
        <f t="shared" si="6"/>
        <v>61433381</v>
      </c>
      <c r="N91" s="116">
        <f t="shared" si="3"/>
        <v>586323042</v>
      </c>
    </row>
    <row r="92" spans="1:14" s="23" customFormat="1" ht="15">
      <c r="A92" s="93"/>
      <c r="B92" s="94"/>
      <c r="C92" s="95"/>
      <c r="D92" s="95"/>
      <c r="E92" s="95"/>
      <c r="F92" s="95"/>
      <c r="G92" s="95"/>
      <c r="H92" s="95"/>
      <c r="I92" s="95"/>
      <c r="J92" s="95"/>
      <c r="K92" s="95"/>
      <c r="L92" s="95"/>
      <c r="M92" s="95"/>
      <c r="N92" s="55"/>
    </row>
    <row r="93" spans="1:13" s="49" customFormat="1" ht="18">
      <c r="A93" s="164" t="s">
        <v>291</v>
      </c>
      <c r="B93" s="164"/>
      <c r="C93" s="97"/>
      <c r="D93" s="97"/>
      <c r="E93" s="97"/>
      <c r="F93" s="101"/>
      <c r="G93" s="97"/>
      <c r="H93" s="97"/>
      <c r="I93" s="97" t="s">
        <v>292</v>
      </c>
      <c r="J93" s="97"/>
      <c r="K93" s="97"/>
      <c r="L93" s="97"/>
      <c r="M93" s="97"/>
    </row>
    <row r="94" spans="1:14" s="23" customFormat="1" ht="12.75">
      <c r="A94" s="58"/>
      <c r="B94" s="114"/>
      <c r="C94" s="132">
        <f>'[1]Місто'!C159-C91</f>
        <v>0</v>
      </c>
      <c r="D94" s="132">
        <f>'[1]Місто'!D159-D91</f>
        <v>0</v>
      </c>
      <c r="E94" s="132">
        <f>'[1]Місто'!E159-E91</f>
        <v>0</v>
      </c>
      <c r="F94" s="132">
        <f>'[1]Місто'!F159-F91</f>
        <v>0</v>
      </c>
      <c r="G94" s="132">
        <f>'[1]Місто'!G159-G91</f>
        <v>0</v>
      </c>
      <c r="H94" s="132">
        <f>'[1]Місто'!H159-H91</f>
        <v>0</v>
      </c>
      <c r="I94" s="132">
        <f>'[1]Місто'!I159-I91</f>
        <v>0</v>
      </c>
      <c r="J94" s="132">
        <f>'[1]Місто'!J159-J91</f>
        <v>0</v>
      </c>
      <c r="K94" s="132">
        <f>'[1]Місто'!K159-K91</f>
        <v>0</v>
      </c>
      <c r="L94" s="132">
        <f>'[1]Місто'!L159-L91</f>
        <v>0</v>
      </c>
      <c r="M94" s="132">
        <f>'[1]Місто'!M159-M91</f>
        <v>0</v>
      </c>
      <c r="N94" s="132">
        <f>'[1]Місто'!N159-N91</f>
        <v>0</v>
      </c>
    </row>
    <row r="95" spans="1:14" s="23" customFormat="1" ht="12.75">
      <c r="A95" s="58"/>
      <c r="B95" s="114"/>
      <c r="C95" s="53"/>
      <c r="D95" s="53"/>
      <c r="E95" s="53"/>
      <c r="F95" s="53"/>
      <c r="G95" s="53"/>
      <c r="H95" s="53"/>
      <c r="I95" s="53"/>
      <c r="J95" s="53"/>
      <c r="K95" s="53"/>
      <c r="L95" s="53"/>
      <c r="M95" s="53"/>
      <c r="N95" s="53"/>
    </row>
    <row r="96" spans="1:2" s="23" customFormat="1" ht="12.75">
      <c r="A96" s="58"/>
      <c r="B96" s="114"/>
    </row>
    <row r="97" spans="1:8" s="23" customFormat="1" ht="12.75">
      <c r="A97" s="58"/>
      <c r="B97" s="114"/>
      <c r="C97" s="53"/>
      <c r="H97" s="53"/>
    </row>
    <row r="98" spans="1:8" s="23" customFormat="1" ht="12.75">
      <c r="A98" s="58"/>
      <c r="B98" s="114"/>
      <c r="H98" s="53"/>
    </row>
    <row r="99" spans="1:3" s="23" customFormat="1" ht="12.75">
      <c r="A99" s="58"/>
      <c r="B99" s="114"/>
      <c r="C99" s="53"/>
    </row>
    <row r="100" spans="1:2" s="23" customFormat="1" ht="12.75">
      <c r="A100" s="58"/>
      <c r="B100" s="114"/>
    </row>
    <row r="101" spans="1:2" s="23" customFormat="1" ht="12.75">
      <c r="A101" s="58"/>
      <c r="B101" s="114"/>
    </row>
    <row r="102" spans="1:2" s="23" customFormat="1" ht="12.75">
      <c r="A102" s="58"/>
      <c r="B102" s="114"/>
    </row>
    <row r="103" spans="1:2" s="23" customFormat="1" ht="12.75">
      <c r="A103" s="58"/>
      <c r="B103" s="114"/>
    </row>
    <row r="104" spans="1:2" s="23" customFormat="1" ht="12.75">
      <c r="A104" s="58"/>
      <c r="B104" s="114"/>
    </row>
    <row r="105" spans="1:2" s="23" customFormat="1" ht="12.75">
      <c r="A105" s="58"/>
      <c r="B105" s="114"/>
    </row>
    <row r="106" spans="1:2" s="23" customFormat="1" ht="12.75">
      <c r="A106" s="58"/>
      <c r="B106" s="114"/>
    </row>
    <row r="107" spans="1:2" s="23" customFormat="1" ht="12.75">
      <c r="A107" s="58"/>
      <c r="B107" s="114"/>
    </row>
    <row r="108" spans="1:2" s="23" customFormat="1" ht="12.75">
      <c r="A108" s="58"/>
      <c r="B108" s="114"/>
    </row>
    <row r="109" spans="1:2" s="23" customFormat="1" ht="12.75">
      <c r="A109" s="58"/>
      <c r="B109" s="114"/>
    </row>
    <row r="110" spans="1:2" s="23" customFormat="1" ht="12.75">
      <c r="A110" s="58"/>
      <c r="B110" s="114"/>
    </row>
    <row r="111" spans="1:2" s="23" customFormat="1" ht="12.75">
      <c r="A111" s="58"/>
      <c r="B111" s="114"/>
    </row>
    <row r="112" spans="1:2" s="23" customFormat="1" ht="12.75">
      <c r="A112" s="58"/>
      <c r="B112" s="114"/>
    </row>
    <row r="113" spans="1:2" s="23" customFormat="1" ht="12.75">
      <c r="A113" s="58"/>
      <c r="B113" s="114"/>
    </row>
    <row r="114" spans="1:2" s="23" customFormat="1" ht="12.75">
      <c r="A114" s="58"/>
      <c r="B114" s="114"/>
    </row>
    <row r="115" spans="1:2" s="23" customFormat="1" ht="12.75">
      <c r="A115" s="58"/>
      <c r="B115" s="114"/>
    </row>
    <row r="116" spans="1:2" s="23" customFormat="1" ht="12.75">
      <c r="A116" s="58"/>
      <c r="B116" s="114"/>
    </row>
    <row r="117" spans="1:2" s="23" customFormat="1" ht="12.75">
      <c r="A117" s="58"/>
      <c r="B117" s="114"/>
    </row>
    <row r="118" spans="1:2" s="23" customFormat="1" ht="12.75">
      <c r="A118" s="58"/>
      <c r="B118" s="114"/>
    </row>
    <row r="119" spans="1:2" s="23" customFormat="1" ht="12.75">
      <c r="A119" s="58"/>
      <c r="B119" s="114"/>
    </row>
    <row r="120" spans="1:2" s="23" customFormat="1" ht="12.75">
      <c r="A120" s="58"/>
      <c r="B120" s="114"/>
    </row>
    <row r="121" spans="1:2" s="23" customFormat="1" ht="12.75">
      <c r="A121" s="58"/>
      <c r="B121" s="114"/>
    </row>
    <row r="122" spans="1:2" s="23" customFormat="1" ht="12.75">
      <c r="A122" s="58"/>
      <c r="B122" s="114"/>
    </row>
    <row r="123" spans="1:2" s="23" customFormat="1" ht="12.75">
      <c r="A123" s="58"/>
      <c r="B123" s="114"/>
    </row>
    <row r="124" spans="1:2" s="23" customFormat="1" ht="12.75">
      <c r="A124" s="58"/>
      <c r="B124" s="114"/>
    </row>
    <row r="125" spans="1:2" s="23" customFormat="1" ht="12.75">
      <c r="A125" s="58"/>
      <c r="B125" s="114"/>
    </row>
    <row r="126" spans="1:2" s="23" customFormat="1" ht="12.75">
      <c r="A126" s="58"/>
      <c r="B126" s="114"/>
    </row>
    <row r="127" spans="1:2" s="23" customFormat="1" ht="12.75">
      <c r="A127" s="58"/>
      <c r="B127" s="114"/>
    </row>
    <row r="128" spans="1:2" s="23" customFormat="1" ht="12.75">
      <c r="A128" s="58"/>
      <c r="B128" s="114"/>
    </row>
    <row r="129" spans="1:2" s="23" customFormat="1" ht="12.75">
      <c r="A129" s="58"/>
      <c r="B129" s="114"/>
    </row>
    <row r="130" spans="1:2" s="23" customFormat="1" ht="12.75">
      <c r="A130" s="58"/>
      <c r="B130" s="114"/>
    </row>
    <row r="131" spans="1:2" s="23" customFormat="1" ht="12.75">
      <c r="A131" s="58"/>
      <c r="B131" s="114"/>
    </row>
    <row r="132" spans="1:2" s="23" customFormat="1" ht="12.75">
      <c r="A132" s="58"/>
      <c r="B132" s="114"/>
    </row>
    <row r="133" spans="1:2" s="23" customFormat="1" ht="12.75">
      <c r="A133" s="58"/>
      <c r="B133" s="114"/>
    </row>
    <row r="134" spans="1:2" s="23" customFormat="1" ht="12.75">
      <c r="A134" s="58"/>
      <c r="B134" s="114"/>
    </row>
    <row r="135" spans="1:2" s="23" customFormat="1" ht="12.75">
      <c r="A135" s="58"/>
      <c r="B135" s="114"/>
    </row>
    <row r="136" spans="1:2" s="23" customFormat="1" ht="12.75">
      <c r="A136" s="58"/>
      <c r="B136" s="114"/>
    </row>
    <row r="137" spans="1:2" s="23" customFormat="1" ht="12.75">
      <c r="A137" s="58"/>
      <c r="B137" s="114"/>
    </row>
    <row r="138" spans="1:2" s="23" customFormat="1" ht="12.75">
      <c r="A138" s="58"/>
      <c r="B138" s="114"/>
    </row>
    <row r="139" spans="1:2" s="23" customFormat="1" ht="12.75">
      <c r="A139" s="58"/>
      <c r="B139" s="114"/>
    </row>
    <row r="140" spans="1:2" s="23" customFormat="1" ht="12.75">
      <c r="A140" s="58"/>
      <c r="B140" s="114"/>
    </row>
    <row r="141" spans="1:2" s="23" customFormat="1" ht="12.75">
      <c r="A141" s="58"/>
      <c r="B141" s="114"/>
    </row>
    <row r="142" spans="1:2" s="23" customFormat="1" ht="12.75">
      <c r="A142" s="58"/>
      <c r="B142" s="114"/>
    </row>
    <row r="143" spans="1:2" s="23" customFormat="1" ht="12.75">
      <c r="A143" s="58"/>
      <c r="B143" s="114"/>
    </row>
    <row r="144" spans="1:2" s="23" customFormat="1" ht="12.75">
      <c r="A144" s="58"/>
      <c r="B144" s="114"/>
    </row>
    <row r="145" spans="1:2" s="23" customFormat="1" ht="12.75">
      <c r="A145" s="58"/>
      <c r="B145" s="114"/>
    </row>
    <row r="146" spans="1:2" s="23" customFormat="1" ht="12.75">
      <c r="A146" s="58"/>
      <c r="B146" s="114"/>
    </row>
    <row r="147" spans="1:2" s="23" customFormat="1" ht="12.75">
      <c r="A147" s="58"/>
      <c r="B147" s="114"/>
    </row>
    <row r="148" spans="1:2" s="23" customFormat="1" ht="12.75">
      <c r="A148" s="58"/>
      <c r="B148" s="114"/>
    </row>
    <row r="149" spans="1:2" s="23" customFormat="1" ht="12.75">
      <c r="A149" s="58"/>
      <c r="B149" s="114"/>
    </row>
    <row r="150" spans="1:2" s="23" customFormat="1" ht="12.75">
      <c r="A150" s="58"/>
      <c r="B150" s="114"/>
    </row>
    <row r="151" spans="1:2" s="23" customFormat="1" ht="12.75">
      <c r="A151" s="58"/>
      <c r="B151" s="114"/>
    </row>
    <row r="152" spans="1:2" s="23" customFormat="1" ht="12.75">
      <c r="A152" s="58"/>
      <c r="B152" s="114"/>
    </row>
    <row r="153" spans="1:2" s="23" customFormat="1" ht="12.75">
      <c r="A153" s="58"/>
      <c r="B153" s="114"/>
    </row>
    <row r="154" spans="1:2" s="23" customFormat="1" ht="12.75">
      <c r="A154" s="58"/>
      <c r="B154" s="114"/>
    </row>
    <row r="155" spans="1:2" s="23" customFormat="1" ht="12.75">
      <c r="A155" s="58"/>
      <c r="B155" s="114"/>
    </row>
    <row r="156" spans="1:2" s="23" customFormat="1" ht="12.75">
      <c r="A156" s="58"/>
      <c r="B156" s="114"/>
    </row>
    <row r="157" spans="1:2" s="23" customFormat="1" ht="12.75">
      <c r="A157" s="58"/>
      <c r="B157" s="114"/>
    </row>
    <row r="158" spans="1:2" s="23" customFormat="1" ht="12.75">
      <c r="A158" s="58"/>
      <c r="B158" s="114"/>
    </row>
    <row r="159" spans="1:2" s="23" customFormat="1" ht="12.75">
      <c r="A159" s="58"/>
      <c r="B159" s="114"/>
    </row>
    <row r="160" spans="1:2" s="23" customFormat="1" ht="12.75">
      <c r="A160" s="58"/>
      <c r="B160" s="114"/>
    </row>
    <row r="161" spans="1:2" s="23" customFormat="1" ht="12.75">
      <c r="A161" s="58"/>
      <c r="B161" s="114"/>
    </row>
    <row r="162" spans="1:2" s="23" customFormat="1" ht="12.75">
      <c r="A162" s="58"/>
      <c r="B162" s="114"/>
    </row>
    <row r="163" spans="1:2" s="23" customFormat="1" ht="12.75">
      <c r="A163" s="58"/>
      <c r="B163" s="114"/>
    </row>
    <row r="164" spans="1:2" s="23" customFormat="1" ht="12.75">
      <c r="A164" s="58"/>
      <c r="B164" s="114"/>
    </row>
    <row r="165" spans="1:2" s="23" customFormat="1" ht="12.75">
      <c r="A165" s="58"/>
      <c r="B165" s="114"/>
    </row>
    <row r="166" spans="1:2" s="23" customFormat="1" ht="12.75">
      <c r="A166" s="58"/>
      <c r="B166" s="114"/>
    </row>
    <row r="167" spans="1:2" s="23" customFormat="1" ht="12.75">
      <c r="A167" s="58"/>
      <c r="B167" s="114"/>
    </row>
    <row r="168" spans="1:2" s="23" customFormat="1" ht="12.75">
      <c r="A168" s="58"/>
      <c r="B168" s="114"/>
    </row>
    <row r="169" spans="1:2" s="23" customFormat="1" ht="12.75">
      <c r="A169" s="58"/>
      <c r="B169" s="114"/>
    </row>
    <row r="170" spans="1:2" s="23" customFormat="1" ht="12.75">
      <c r="A170" s="58"/>
      <c r="B170" s="114"/>
    </row>
    <row r="171" spans="1:2" s="23" customFormat="1" ht="12.75">
      <c r="A171" s="58"/>
      <c r="B171" s="114"/>
    </row>
    <row r="172" spans="1:2" s="23" customFormat="1" ht="12.75">
      <c r="A172" s="58"/>
      <c r="B172" s="114"/>
    </row>
    <row r="173" spans="1:2" s="23" customFormat="1" ht="12.75">
      <c r="A173" s="58"/>
      <c r="B173" s="114"/>
    </row>
    <row r="174" spans="1:2" s="23" customFormat="1" ht="12.75">
      <c r="A174" s="58"/>
      <c r="B174" s="114"/>
    </row>
    <row r="175" spans="1:2" s="23" customFormat="1" ht="12.75">
      <c r="A175" s="58"/>
      <c r="B175" s="114"/>
    </row>
    <row r="176" spans="1:2" s="23" customFormat="1" ht="12.75">
      <c r="A176" s="58"/>
      <c r="B176" s="114"/>
    </row>
    <row r="177" spans="1:2" s="23" customFormat="1" ht="12.75">
      <c r="A177" s="58"/>
      <c r="B177" s="114"/>
    </row>
    <row r="178" spans="1:2" s="23" customFormat="1" ht="12.75">
      <c r="A178" s="58"/>
      <c r="B178" s="114"/>
    </row>
    <row r="179" spans="1:2" s="23" customFormat="1" ht="12.75">
      <c r="A179" s="58"/>
      <c r="B179" s="114"/>
    </row>
    <row r="180" spans="1:2" s="23" customFormat="1" ht="12.75">
      <c r="A180" s="58"/>
      <c r="B180" s="114"/>
    </row>
    <row r="181" spans="1:2" s="23" customFormat="1" ht="12.75">
      <c r="A181" s="58"/>
      <c r="B181" s="114"/>
    </row>
    <row r="182" spans="1:2" s="23" customFormat="1" ht="12.75">
      <c r="A182" s="58"/>
      <c r="B182" s="114"/>
    </row>
    <row r="183" spans="1:2" s="23" customFormat="1" ht="12.75">
      <c r="A183" s="58"/>
      <c r="B183" s="114"/>
    </row>
    <row r="184" spans="1:2" s="23" customFormat="1" ht="12.75">
      <c r="A184" s="58"/>
      <c r="B184" s="114"/>
    </row>
    <row r="185" spans="1:2" s="23" customFormat="1" ht="12.75">
      <c r="A185" s="58"/>
      <c r="B185" s="114"/>
    </row>
    <row r="186" spans="1:2" s="23" customFormat="1" ht="12.75">
      <c r="A186" s="58"/>
      <c r="B186" s="114"/>
    </row>
    <row r="187" spans="1:2" s="23" customFormat="1" ht="12.75">
      <c r="A187" s="58"/>
      <c r="B187" s="114"/>
    </row>
    <row r="188" spans="1:2" s="23" customFormat="1" ht="12.75">
      <c r="A188" s="58"/>
      <c r="B188" s="114"/>
    </row>
    <row r="189" spans="1:2" s="23" customFormat="1" ht="12.75">
      <c r="A189" s="58"/>
      <c r="B189" s="114"/>
    </row>
    <row r="190" spans="1:2" s="23" customFormat="1" ht="12.75">
      <c r="A190" s="58"/>
      <c r="B190" s="114"/>
    </row>
    <row r="191" spans="1:2" s="23" customFormat="1" ht="12.75">
      <c r="A191" s="58"/>
      <c r="B191" s="114"/>
    </row>
    <row r="192" spans="1:2" s="23" customFormat="1" ht="12.75">
      <c r="A192" s="58"/>
      <c r="B192" s="114"/>
    </row>
    <row r="193" spans="1:2" s="23" customFormat="1" ht="12.75">
      <c r="A193" s="58"/>
      <c r="B193" s="114"/>
    </row>
    <row r="194" spans="1:2" s="23" customFormat="1" ht="12.75">
      <c r="A194" s="58"/>
      <c r="B194" s="114"/>
    </row>
    <row r="195" spans="1:2" s="23" customFormat="1" ht="12.75">
      <c r="A195" s="58"/>
      <c r="B195" s="114"/>
    </row>
    <row r="196" spans="1:2" s="23" customFormat="1" ht="12.75">
      <c r="A196" s="58"/>
      <c r="B196" s="114"/>
    </row>
    <row r="197" spans="1:2" s="23" customFormat="1" ht="12.75">
      <c r="A197" s="58"/>
      <c r="B197" s="114"/>
    </row>
    <row r="198" spans="1:2" s="23" customFormat="1" ht="12.75">
      <c r="A198" s="58"/>
      <c r="B198" s="114"/>
    </row>
    <row r="199" spans="1:2" s="23" customFormat="1" ht="12.75">
      <c r="A199" s="58"/>
      <c r="B199" s="114"/>
    </row>
    <row r="200" spans="1:2" s="23" customFormat="1" ht="12.75">
      <c r="A200" s="58"/>
      <c r="B200" s="114"/>
    </row>
    <row r="201" spans="1:2" s="23" customFormat="1" ht="12.75">
      <c r="A201" s="58"/>
      <c r="B201" s="114"/>
    </row>
    <row r="202" spans="1:2" s="23" customFormat="1" ht="12.75">
      <c r="A202" s="58"/>
      <c r="B202" s="114"/>
    </row>
    <row r="203" spans="1:2" s="23" customFormat="1" ht="12.75">
      <c r="A203" s="58"/>
      <c r="B203" s="114"/>
    </row>
    <row r="204" spans="1:2" s="23" customFormat="1" ht="12.75">
      <c r="A204" s="58"/>
      <c r="B204" s="114"/>
    </row>
    <row r="205" spans="1:2" s="23" customFormat="1" ht="12.75">
      <c r="A205" s="58"/>
      <c r="B205" s="114"/>
    </row>
    <row r="206" spans="1:2" s="23" customFormat="1" ht="12.75">
      <c r="A206" s="58"/>
      <c r="B206" s="114"/>
    </row>
    <row r="207" spans="1:2" s="23" customFormat="1" ht="12.75">
      <c r="A207" s="58"/>
      <c r="B207" s="114"/>
    </row>
    <row r="208" spans="1:2" s="23" customFormat="1" ht="12.75">
      <c r="A208" s="58"/>
      <c r="B208" s="114"/>
    </row>
    <row r="209" spans="1:2" s="23" customFormat="1" ht="12.75">
      <c r="A209" s="58"/>
      <c r="B209" s="114"/>
    </row>
    <row r="210" spans="1:2" s="23" customFormat="1" ht="12.75">
      <c r="A210" s="58"/>
      <c r="B210" s="114"/>
    </row>
    <row r="211" spans="1:2" s="23" customFormat="1" ht="12.75">
      <c r="A211" s="58"/>
      <c r="B211" s="114"/>
    </row>
    <row r="212" spans="1:2" s="23" customFormat="1" ht="12.75">
      <c r="A212" s="58"/>
      <c r="B212" s="114"/>
    </row>
    <row r="213" spans="1:2" s="23" customFormat="1" ht="12.75">
      <c r="A213" s="58"/>
      <c r="B213" s="114"/>
    </row>
    <row r="214" spans="1:2" s="23" customFormat="1" ht="12.75">
      <c r="A214" s="58"/>
      <c r="B214" s="114"/>
    </row>
    <row r="215" spans="1:2" s="23" customFormat="1" ht="12.75">
      <c r="A215" s="58"/>
      <c r="B215" s="114"/>
    </row>
    <row r="216" spans="1:2" s="23" customFormat="1" ht="12.75">
      <c r="A216" s="58"/>
      <c r="B216" s="114"/>
    </row>
    <row r="217" spans="1:2" s="23" customFormat="1" ht="12.75">
      <c r="A217" s="58"/>
      <c r="B217" s="114"/>
    </row>
    <row r="218" spans="1:2" s="23" customFormat="1" ht="12.75">
      <c r="A218" s="58"/>
      <c r="B218" s="114"/>
    </row>
    <row r="219" spans="1:2" s="23" customFormat="1" ht="12.75">
      <c r="A219" s="58"/>
      <c r="B219" s="114"/>
    </row>
    <row r="220" spans="1:2" s="23" customFormat="1" ht="12.75">
      <c r="A220" s="58"/>
      <c r="B220" s="114"/>
    </row>
    <row r="221" spans="1:2" s="23" customFormat="1" ht="12.75">
      <c r="A221" s="58"/>
      <c r="B221" s="114"/>
    </row>
    <row r="222" spans="1:2" s="23" customFormat="1" ht="12.75">
      <c r="A222" s="58"/>
      <c r="B222" s="114"/>
    </row>
    <row r="223" spans="1:2" s="23" customFormat="1" ht="12.75">
      <c r="A223" s="58"/>
      <c r="B223" s="114"/>
    </row>
    <row r="224" spans="1:2" s="23" customFormat="1" ht="12.75">
      <c r="A224" s="58"/>
      <c r="B224" s="114"/>
    </row>
    <row r="225" spans="1:2" s="23" customFormat="1" ht="12.75">
      <c r="A225" s="58"/>
      <c r="B225" s="114"/>
    </row>
    <row r="226" spans="1:2" s="23" customFormat="1" ht="12.75">
      <c r="A226" s="58"/>
      <c r="B226" s="114"/>
    </row>
    <row r="227" spans="1:2" s="23" customFormat="1" ht="12.75">
      <c r="A227" s="58"/>
      <c r="B227" s="114"/>
    </row>
    <row r="228" spans="1:2" s="23" customFormat="1" ht="12.75">
      <c r="A228" s="58"/>
      <c r="B228" s="114"/>
    </row>
    <row r="229" spans="1:2" s="23" customFormat="1" ht="12.75">
      <c r="A229" s="58"/>
      <c r="B229" s="114"/>
    </row>
    <row r="230" spans="1:2" s="23" customFormat="1" ht="12.75">
      <c r="A230" s="58"/>
      <c r="B230" s="114"/>
    </row>
    <row r="231" spans="1:2" s="23" customFormat="1" ht="12.75">
      <c r="A231" s="58"/>
      <c r="B231" s="114"/>
    </row>
    <row r="232" spans="1:2" s="23" customFormat="1" ht="12.75">
      <c r="A232" s="58"/>
      <c r="B232" s="114"/>
    </row>
    <row r="233" spans="1:2" s="23" customFormat="1" ht="12.75">
      <c r="A233" s="58"/>
      <c r="B233" s="114"/>
    </row>
    <row r="234" spans="1:2" s="23" customFormat="1" ht="12.75">
      <c r="A234" s="58"/>
      <c r="B234" s="114"/>
    </row>
    <row r="235" spans="1:2" s="23" customFormat="1" ht="12.75">
      <c r="A235" s="58"/>
      <c r="B235" s="114"/>
    </row>
    <row r="236" spans="1:2" s="23" customFormat="1" ht="12.75">
      <c r="A236" s="58"/>
      <c r="B236" s="114"/>
    </row>
    <row r="237" spans="1:2" s="23" customFormat="1" ht="12.75">
      <c r="A237" s="58"/>
      <c r="B237" s="114"/>
    </row>
    <row r="238" spans="1:2" s="23" customFormat="1" ht="12.75">
      <c r="A238" s="58"/>
      <c r="B238" s="114"/>
    </row>
    <row r="239" spans="1:2" s="23" customFormat="1" ht="12.75">
      <c r="A239" s="58"/>
      <c r="B239" s="114"/>
    </row>
    <row r="240" spans="1:2" s="23" customFormat="1" ht="12.75">
      <c r="A240" s="58"/>
      <c r="B240" s="114"/>
    </row>
    <row r="241" spans="1:2" s="23" customFormat="1" ht="12.75">
      <c r="A241" s="58"/>
      <c r="B241" s="114"/>
    </row>
    <row r="242" spans="1:2" s="23" customFormat="1" ht="12.75">
      <c r="A242" s="58"/>
      <c r="B242" s="114"/>
    </row>
    <row r="243" spans="1:2" s="23" customFormat="1" ht="12.75">
      <c r="A243" s="58"/>
      <c r="B243" s="114"/>
    </row>
    <row r="244" spans="1:2" s="23" customFormat="1" ht="12.75">
      <c r="A244" s="58"/>
      <c r="B244" s="114"/>
    </row>
    <row r="245" spans="1:2" s="23" customFormat="1" ht="12.75">
      <c r="A245" s="58"/>
      <c r="B245" s="114"/>
    </row>
    <row r="246" spans="1:2" s="23" customFormat="1" ht="12.75">
      <c r="A246" s="58"/>
      <c r="B246" s="114"/>
    </row>
    <row r="247" spans="1:2" s="23" customFormat="1" ht="12.75">
      <c r="A247" s="58"/>
      <c r="B247" s="114"/>
    </row>
    <row r="248" spans="1:2" s="23" customFormat="1" ht="12.75">
      <c r="A248" s="58"/>
      <c r="B248" s="114"/>
    </row>
    <row r="249" spans="1:2" s="23" customFormat="1" ht="12.75">
      <c r="A249" s="58"/>
      <c r="B249" s="114"/>
    </row>
    <row r="250" spans="1:2" s="23" customFormat="1" ht="12.75">
      <c r="A250" s="58"/>
      <c r="B250" s="114"/>
    </row>
    <row r="251" spans="1:2" s="23" customFormat="1" ht="12.75">
      <c r="A251" s="58"/>
      <c r="B251" s="114"/>
    </row>
    <row r="252" spans="1:2" s="23" customFormat="1" ht="12.75">
      <c r="A252" s="58"/>
      <c r="B252" s="114"/>
    </row>
    <row r="253" spans="1:2" s="23" customFormat="1" ht="12.75">
      <c r="A253" s="58"/>
      <c r="B253" s="114"/>
    </row>
    <row r="254" spans="1:2" s="23" customFormat="1" ht="12.75">
      <c r="A254" s="58"/>
      <c r="B254" s="114"/>
    </row>
    <row r="255" spans="1:2" s="23" customFormat="1" ht="12.75">
      <c r="A255" s="58"/>
      <c r="B255" s="114"/>
    </row>
    <row r="256" spans="1:2" s="23" customFormat="1" ht="12.75">
      <c r="A256" s="58"/>
      <c r="B256" s="114"/>
    </row>
    <row r="257" spans="1:2" s="23" customFormat="1" ht="12.75">
      <c r="A257" s="58"/>
      <c r="B257" s="114"/>
    </row>
    <row r="258" spans="1:2" s="23" customFormat="1" ht="12.75">
      <c r="A258" s="58"/>
      <c r="B258" s="114"/>
    </row>
    <row r="259" spans="1:2" s="23" customFormat="1" ht="12.75">
      <c r="A259" s="58"/>
      <c r="B259" s="114"/>
    </row>
    <row r="260" spans="1:2" s="23" customFormat="1" ht="12.75">
      <c r="A260" s="58"/>
      <c r="B260" s="114"/>
    </row>
    <row r="261" spans="1:2" s="23" customFormat="1" ht="12.75">
      <c r="A261" s="58"/>
      <c r="B261" s="114"/>
    </row>
    <row r="262" spans="1:2" s="23" customFormat="1" ht="12.75">
      <c r="A262" s="58"/>
      <c r="B262" s="114"/>
    </row>
    <row r="263" spans="1:2" s="23" customFormat="1" ht="12.75">
      <c r="A263" s="58"/>
      <c r="B263" s="114"/>
    </row>
    <row r="264" spans="1:2" s="23" customFormat="1" ht="12.75">
      <c r="A264" s="58"/>
      <c r="B264" s="114"/>
    </row>
    <row r="265" spans="1:2" s="23" customFormat="1" ht="12.75">
      <c r="A265" s="58"/>
      <c r="B265" s="114"/>
    </row>
    <row r="266" spans="1:2" s="23" customFormat="1" ht="12.75">
      <c r="A266" s="58"/>
      <c r="B266" s="114"/>
    </row>
    <row r="267" spans="1:2" s="23" customFormat="1" ht="12.75">
      <c r="A267" s="58"/>
      <c r="B267" s="114"/>
    </row>
    <row r="268" spans="1:2" s="23" customFormat="1" ht="12.75">
      <c r="A268" s="58"/>
      <c r="B268" s="114"/>
    </row>
    <row r="269" spans="1:2" s="23" customFormat="1" ht="12.75">
      <c r="A269" s="58"/>
      <c r="B269" s="114"/>
    </row>
    <row r="270" spans="1:2" s="23" customFormat="1" ht="12.75">
      <c r="A270" s="58"/>
      <c r="B270" s="114"/>
    </row>
    <row r="271" spans="1:2" s="23" customFormat="1" ht="12.75">
      <c r="A271" s="58"/>
      <c r="B271" s="114"/>
    </row>
    <row r="272" spans="1:2" s="23" customFormat="1" ht="12.75">
      <c r="A272" s="58"/>
      <c r="B272" s="114"/>
    </row>
    <row r="273" spans="1:2" s="23" customFormat="1" ht="12.75">
      <c r="A273" s="58"/>
      <c r="B273" s="114"/>
    </row>
    <row r="274" spans="1:2" s="23" customFormat="1" ht="12.75">
      <c r="A274" s="58"/>
      <c r="B274" s="114"/>
    </row>
    <row r="275" spans="1:2" s="23" customFormat="1" ht="12.75">
      <c r="A275" s="58"/>
      <c r="B275" s="114"/>
    </row>
    <row r="276" spans="1:2" s="23" customFormat="1" ht="12.75">
      <c r="A276" s="58"/>
      <c r="B276" s="114"/>
    </row>
    <row r="277" spans="1:2" s="23" customFormat="1" ht="12.75">
      <c r="A277" s="58"/>
      <c r="B277" s="114"/>
    </row>
    <row r="278" spans="1:2" s="23" customFormat="1" ht="12.75">
      <c r="A278" s="58"/>
      <c r="B278" s="114"/>
    </row>
    <row r="279" spans="1:2" s="23" customFormat="1" ht="12.75">
      <c r="A279" s="58"/>
      <c r="B279" s="114"/>
    </row>
    <row r="280" spans="1:2" s="23" customFormat="1" ht="12.75">
      <c r="A280" s="58"/>
      <c r="B280" s="114"/>
    </row>
    <row r="281" spans="1:2" s="23" customFormat="1" ht="12.75">
      <c r="A281" s="58"/>
      <c r="B281" s="114"/>
    </row>
    <row r="282" spans="1:2" s="23" customFormat="1" ht="12.75">
      <c r="A282" s="58"/>
      <c r="B282" s="114"/>
    </row>
    <row r="283" spans="1:2" s="23" customFormat="1" ht="12.75">
      <c r="A283" s="58"/>
      <c r="B283" s="114"/>
    </row>
    <row r="284" spans="1:2" s="23" customFormat="1" ht="12.75">
      <c r="A284" s="58"/>
      <c r="B284" s="114"/>
    </row>
    <row r="285" spans="1:2" s="23" customFormat="1" ht="12.75">
      <c r="A285" s="58"/>
      <c r="B285" s="114"/>
    </row>
    <row r="286" spans="1:2" s="23" customFormat="1" ht="12.75">
      <c r="A286" s="58"/>
      <c r="B286" s="114"/>
    </row>
    <row r="287" spans="1:2" s="23" customFormat="1" ht="12.75">
      <c r="A287" s="58"/>
      <c r="B287" s="114"/>
    </row>
    <row r="288" spans="1:2" s="23" customFormat="1" ht="12.75">
      <c r="A288" s="58"/>
      <c r="B288" s="114"/>
    </row>
    <row r="289" spans="1:2" s="23" customFormat="1" ht="12.75">
      <c r="A289" s="58"/>
      <c r="B289" s="114"/>
    </row>
    <row r="290" spans="1:2" s="23" customFormat="1" ht="12.75">
      <c r="A290" s="58"/>
      <c r="B290" s="114"/>
    </row>
    <row r="291" spans="1:2" s="23" customFormat="1" ht="12.75">
      <c r="A291" s="58"/>
      <c r="B291" s="114"/>
    </row>
    <row r="292" spans="1:2" s="23" customFormat="1" ht="12.75">
      <c r="A292" s="58"/>
      <c r="B292" s="114"/>
    </row>
    <row r="293" spans="1:2" s="23" customFormat="1" ht="12.75">
      <c r="A293" s="58"/>
      <c r="B293" s="114"/>
    </row>
    <row r="294" spans="1:2" s="23" customFormat="1" ht="12.75">
      <c r="A294" s="58"/>
      <c r="B294" s="114"/>
    </row>
    <row r="295" spans="1:2" s="23" customFormat="1" ht="12.75">
      <c r="A295" s="58"/>
      <c r="B295" s="114"/>
    </row>
    <row r="296" spans="1:2" s="23" customFormat="1" ht="12.75">
      <c r="A296" s="58"/>
      <c r="B296" s="114"/>
    </row>
    <row r="297" spans="1:2" s="23" customFormat="1" ht="12.75">
      <c r="A297" s="58"/>
      <c r="B297" s="114"/>
    </row>
    <row r="298" spans="1:2" s="23" customFormat="1" ht="12.75">
      <c r="A298" s="58"/>
      <c r="B298" s="114"/>
    </row>
    <row r="299" spans="1:2" s="23" customFormat="1" ht="12.75">
      <c r="A299" s="58"/>
      <c r="B299" s="114"/>
    </row>
    <row r="300" spans="1:2" s="23" customFormat="1" ht="12.75">
      <c r="A300" s="58"/>
      <c r="B300" s="114"/>
    </row>
    <row r="301" spans="1:2" s="23" customFormat="1" ht="12.75">
      <c r="A301" s="58"/>
      <c r="B301" s="114"/>
    </row>
    <row r="302" spans="1:2" s="23" customFormat="1" ht="12.75">
      <c r="A302" s="58"/>
      <c r="B302" s="114"/>
    </row>
    <row r="303" spans="1:2" s="23" customFormat="1" ht="12.75">
      <c r="A303" s="58"/>
      <c r="B303" s="114"/>
    </row>
    <row r="304" spans="1:2" s="23" customFormat="1" ht="12.75">
      <c r="A304" s="58"/>
      <c r="B304" s="114"/>
    </row>
    <row r="305" spans="1:2" s="23" customFormat="1" ht="12.75">
      <c r="A305" s="58"/>
      <c r="B305" s="114"/>
    </row>
    <row r="306" spans="1:2" s="23" customFormat="1" ht="12.75">
      <c r="A306" s="58"/>
      <c r="B306" s="114"/>
    </row>
    <row r="307" spans="1:2" s="23" customFormat="1" ht="12.75">
      <c r="A307" s="58"/>
      <c r="B307" s="114"/>
    </row>
    <row r="308" spans="1:2" s="23" customFormat="1" ht="12.75">
      <c r="A308" s="58"/>
      <c r="B308" s="114"/>
    </row>
    <row r="309" spans="1:2" s="23" customFormat="1" ht="12.75">
      <c r="A309" s="58"/>
      <c r="B309" s="114"/>
    </row>
    <row r="310" spans="1:2" s="23" customFormat="1" ht="12.75">
      <c r="A310" s="58"/>
      <c r="B310" s="114"/>
    </row>
    <row r="311" spans="1:2" s="23" customFormat="1" ht="12.75">
      <c r="A311" s="58"/>
      <c r="B311" s="114"/>
    </row>
    <row r="312" spans="1:2" s="23" customFormat="1" ht="12.75">
      <c r="A312" s="58"/>
      <c r="B312" s="114"/>
    </row>
    <row r="313" spans="1:2" s="23" customFormat="1" ht="12.75">
      <c r="A313" s="58"/>
      <c r="B313" s="114"/>
    </row>
    <row r="314" spans="1:2" s="23" customFormat="1" ht="12.75">
      <c r="A314" s="58"/>
      <c r="B314" s="114"/>
    </row>
    <row r="315" spans="1:2" s="23" customFormat="1" ht="12.75">
      <c r="A315" s="58"/>
      <c r="B315" s="114"/>
    </row>
    <row r="316" spans="1:2" s="23" customFormat="1" ht="12.75">
      <c r="A316" s="58"/>
      <c r="B316" s="114"/>
    </row>
    <row r="317" spans="1:2" s="23" customFormat="1" ht="12.75">
      <c r="A317" s="58"/>
      <c r="B317" s="114"/>
    </row>
    <row r="318" spans="1:2" s="23" customFormat="1" ht="12.75">
      <c r="A318" s="58"/>
      <c r="B318" s="114"/>
    </row>
    <row r="319" spans="1:2" s="23" customFormat="1" ht="12.75">
      <c r="A319" s="58"/>
      <c r="B319" s="114"/>
    </row>
    <row r="320" spans="1:2" s="23" customFormat="1" ht="12.75">
      <c r="A320" s="58"/>
      <c r="B320" s="114"/>
    </row>
    <row r="321" spans="1:2" s="23" customFormat="1" ht="12.75">
      <c r="A321" s="58"/>
      <c r="B321" s="114"/>
    </row>
    <row r="322" spans="1:2" s="23" customFormat="1" ht="12.75">
      <c r="A322" s="58"/>
      <c r="B322" s="114"/>
    </row>
    <row r="323" spans="1:2" s="23" customFormat="1" ht="12.75">
      <c r="A323" s="58"/>
      <c r="B323" s="114"/>
    </row>
    <row r="324" spans="1:2" s="23" customFormat="1" ht="12.75">
      <c r="A324" s="58"/>
      <c r="B324" s="114"/>
    </row>
    <row r="325" spans="1:2" s="23" customFormat="1" ht="12.75">
      <c r="A325" s="58"/>
      <c r="B325" s="114"/>
    </row>
    <row r="326" spans="1:2" s="23" customFormat="1" ht="12.75">
      <c r="A326" s="58"/>
      <c r="B326" s="114"/>
    </row>
    <row r="327" spans="1:2" s="23" customFormat="1" ht="12.75">
      <c r="A327" s="58"/>
      <c r="B327" s="114"/>
    </row>
    <row r="328" spans="1:2" s="23" customFormat="1" ht="12.75">
      <c r="A328" s="58"/>
      <c r="B328" s="114"/>
    </row>
    <row r="329" spans="1:2" s="23" customFormat="1" ht="12.75">
      <c r="A329" s="58"/>
      <c r="B329" s="114"/>
    </row>
    <row r="330" spans="1:2" s="23" customFormat="1" ht="12.75">
      <c r="A330" s="58"/>
      <c r="B330" s="114"/>
    </row>
    <row r="331" spans="1:2" s="23" customFormat="1" ht="12.75">
      <c r="A331" s="58"/>
      <c r="B331" s="114"/>
    </row>
    <row r="332" spans="1:2" s="23" customFormat="1" ht="12.75">
      <c r="A332" s="58"/>
      <c r="B332" s="114"/>
    </row>
    <row r="333" spans="1:2" s="23" customFormat="1" ht="12.75">
      <c r="A333" s="58"/>
      <c r="B333" s="114"/>
    </row>
    <row r="334" spans="1:2" s="23" customFormat="1" ht="12.75">
      <c r="A334" s="58"/>
      <c r="B334" s="114"/>
    </row>
    <row r="335" spans="1:2" s="23" customFormat="1" ht="12.75">
      <c r="A335" s="58"/>
      <c r="B335" s="114"/>
    </row>
    <row r="336" spans="1:2" s="23" customFormat="1" ht="12.75">
      <c r="A336" s="58"/>
      <c r="B336" s="114"/>
    </row>
    <row r="337" spans="1:2" s="23" customFormat="1" ht="12.75">
      <c r="A337" s="58"/>
      <c r="B337" s="114"/>
    </row>
    <row r="338" spans="1:2" s="23" customFormat="1" ht="12.75">
      <c r="A338" s="58"/>
      <c r="B338" s="114"/>
    </row>
    <row r="339" spans="1:2" s="23" customFormat="1" ht="12.75">
      <c r="A339" s="58"/>
      <c r="B339" s="114"/>
    </row>
    <row r="340" spans="1:2" s="23" customFormat="1" ht="12.75">
      <c r="A340" s="58"/>
      <c r="B340" s="114"/>
    </row>
    <row r="341" spans="1:2" s="23" customFormat="1" ht="12.75">
      <c r="A341" s="58"/>
      <c r="B341" s="114"/>
    </row>
    <row r="342" spans="1:2" s="23" customFormat="1" ht="12.75">
      <c r="A342" s="58"/>
      <c r="B342" s="114"/>
    </row>
    <row r="343" spans="1:2" s="23" customFormat="1" ht="12.75">
      <c r="A343" s="58"/>
      <c r="B343" s="114"/>
    </row>
    <row r="344" spans="1:2" s="23" customFormat="1" ht="12.75">
      <c r="A344" s="58"/>
      <c r="B344" s="114"/>
    </row>
    <row r="345" spans="1:2" s="23" customFormat="1" ht="12.75">
      <c r="A345" s="58"/>
      <c r="B345" s="114"/>
    </row>
    <row r="346" spans="1:2" s="23" customFormat="1" ht="12.75">
      <c r="A346" s="58"/>
      <c r="B346" s="114"/>
    </row>
    <row r="347" spans="1:2" s="23" customFormat="1" ht="12.75">
      <c r="A347" s="58"/>
      <c r="B347" s="114"/>
    </row>
    <row r="348" spans="1:2" s="23" customFormat="1" ht="12.75">
      <c r="A348" s="58"/>
      <c r="B348" s="114"/>
    </row>
    <row r="349" spans="1:2" s="23" customFormat="1" ht="12.75">
      <c r="A349" s="58"/>
      <c r="B349" s="114"/>
    </row>
    <row r="350" spans="1:2" s="23" customFormat="1" ht="12.75">
      <c r="A350" s="58"/>
      <c r="B350" s="114"/>
    </row>
    <row r="351" spans="1:2" s="23" customFormat="1" ht="12.75">
      <c r="A351" s="58"/>
      <c r="B351" s="114"/>
    </row>
    <row r="352" spans="1:2" s="23" customFormat="1" ht="12.75">
      <c r="A352" s="58"/>
      <c r="B352" s="114"/>
    </row>
    <row r="353" spans="1:2" s="23" customFormat="1" ht="12.75">
      <c r="A353" s="58"/>
      <c r="B353" s="114"/>
    </row>
    <row r="354" spans="1:2" s="23" customFormat="1" ht="12.75">
      <c r="A354" s="58"/>
      <c r="B354" s="114"/>
    </row>
    <row r="355" spans="1:2" s="23" customFormat="1" ht="12.75">
      <c r="A355" s="58"/>
      <c r="B355" s="114"/>
    </row>
    <row r="356" spans="1:2" s="23" customFormat="1" ht="12.75">
      <c r="A356" s="58"/>
      <c r="B356" s="114"/>
    </row>
    <row r="357" spans="1:2" s="23" customFormat="1" ht="12.75">
      <c r="A357" s="58"/>
      <c r="B357" s="114"/>
    </row>
    <row r="358" spans="1:2" s="23" customFormat="1" ht="12.75">
      <c r="A358" s="58"/>
      <c r="B358" s="114"/>
    </row>
    <row r="359" spans="1:2" s="23" customFormat="1" ht="12.75">
      <c r="A359" s="58"/>
      <c r="B359" s="114"/>
    </row>
    <row r="360" spans="1:2" s="23" customFormat="1" ht="12.75">
      <c r="A360" s="58"/>
      <c r="B360" s="114"/>
    </row>
    <row r="361" spans="1:2" s="23" customFormat="1" ht="12.75">
      <c r="A361" s="58"/>
      <c r="B361" s="114"/>
    </row>
    <row r="362" spans="1:2" s="23" customFormat="1" ht="12.75">
      <c r="A362" s="58"/>
      <c r="B362" s="114"/>
    </row>
    <row r="363" spans="1:2" s="23" customFormat="1" ht="12.75">
      <c r="A363" s="58"/>
      <c r="B363" s="114"/>
    </row>
    <row r="364" spans="1:2" s="23" customFormat="1" ht="12.75">
      <c r="A364" s="58"/>
      <c r="B364" s="114"/>
    </row>
    <row r="365" spans="1:2" s="23" customFormat="1" ht="12.75">
      <c r="A365" s="58"/>
      <c r="B365" s="114"/>
    </row>
    <row r="366" spans="1:2" s="23" customFormat="1" ht="12.75">
      <c r="A366" s="58"/>
      <c r="B366" s="114"/>
    </row>
    <row r="367" spans="1:2" s="23" customFormat="1" ht="12.75">
      <c r="A367" s="58"/>
      <c r="B367" s="114"/>
    </row>
    <row r="368" spans="1:2" s="23" customFormat="1" ht="12.75">
      <c r="A368" s="58"/>
      <c r="B368" s="114"/>
    </row>
    <row r="369" spans="1:2" s="23" customFormat="1" ht="12.75">
      <c r="A369" s="58"/>
      <c r="B369" s="114"/>
    </row>
    <row r="370" spans="1:2" s="23" customFormat="1" ht="12.75">
      <c r="A370" s="58"/>
      <c r="B370" s="114"/>
    </row>
    <row r="371" spans="1:2" s="23" customFormat="1" ht="12.75">
      <c r="A371" s="58"/>
      <c r="B371" s="114"/>
    </row>
    <row r="372" spans="1:2" s="23" customFormat="1" ht="12.75">
      <c r="A372" s="58"/>
      <c r="B372" s="114"/>
    </row>
    <row r="373" spans="1:2" s="23" customFormat="1" ht="12.75">
      <c r="A373" s="58"/>
      <c r="B373" s="114"/>
    </row>
    <row r="374" spans="1:2" s="23" customFormat="1" ht="12.75">
      <c r="A374" s="58"/>
      <c r="B374" s="114"/>
    </row>
    <row r="375" spans="1:2" s="23" customFormat="1" ht="12.75">
      <c r="A375" s="58"/>
      <c r="B375" s="114"/>
    </row>
    <row r="376" spans="1:2" s="23" customFormat="1" ht="12.75">
      <c r="A376" s="58"/>
      <c r="B376" s="114"/>
    </row>
    <row r="377" spans="1:2" s="23" customFormat="1" ht="12.75">
      <c r="A377" s="58"/>
      <c r="B377" s="114"/>
    </row>
    <row r="378" spans="1:2" s="23" customFormat="1" ht="12.75">
      <c r="A378" s="58"/>
      <c r="B378" s="114"/>
    </row>
    <row r="379" spans="1:2" s="23" customFormat="1" ht="12.75">
      <c r="A379" s="58"/>
      <c r="B379" s="114"/>
    </row>
    <row r="380" spans="1:2" s="23" customFormat="1" ht="12.75">
      <c r="A380" s="58"/>
      <c r="B380" s="114"/>
    </row>
    <row r="381" spans="1:2" s="23" customFormat="1" ht="12.75">
      <c r="A381" s="58"/>
      <c r="B381" s="114"/>
    </row>
    <row r="382" spans="1:2" s="23" customFormat="1" ht="12.75">
      <c r="A382" s="58"/>
      <c r="B382" s="114"/>
    </row>
    <row r="383" spans="1:2" s="23" customFormat="1" ht="12.75">
      <c r="A383" s="58"/>
      <c r="B383" s="114"/>
    </row>
    <row r="384" spans="1:2" s="23" customFormat="1" ht="12.75">
      <c r="A384" s="58"/>
      <c r="B384" s="114"/>
    </row>
    <row r="385" spans="1:2" s="23" customFormat="1" ht="12.75">
      <c r="A385" s="58"/>
      <c r="B385" s="114"/>
    </row>
    <row r="386" spans="1:2" s="23" customFormat="1" ht="12.75">
      <c r="A386" s="58"/>
      <c r="B386" s="114"/>
    </row>
    <row r="387" spans="1:2" s="23" customFormat="1" ht="12.75">
      <c r="A387" s="58"/>
      <c r="B387" s="114"/>
    </row>
    <row r="388" spans="1:2" s="23" customFormat="1" ht="12.75">
      <c r="A388" s="58"/>
      <c r="B388" s="114"/>
    </row>
    <row r="389" spans="1:2" s="23" customFormat="1" ht="12.75">
      <c r="A389" s="58"/>
      <c r="B389" s="114"/>
    </row>
    <row r="390" spans="1:2" s="23" customFormat="1" ht="12.75">
      <c r="A390" s="58"/>
      <c r="B390" s="114"/>
    </row>
    <row r="391" spans="1:2" s="23" customFormat="1" ht="12.75">
      <c r="A391" s="58"/>
      <c r="B391" s="114"/>
    </row>
    <row r="392" spans="1:2" s="23" customFormat="1" ht="12.75">
      <c r="A392" s="58"/>
      <c r="B392" s="114"/>
    </row>
    <row r="393" spans="1:2" s="23" customFormat="1" ht="12.75">
      <c r="A393" s="58"/>
      <c r="B393" s="114"/>
    </row>
    <row r="394" spans="1:2" s="23" customFormat="1" ht="12.75">
      <c r="A394" s="58"/>
      <c r="B394" s="114"/>
    </row>
    <row r="395" spans="1:2" s="23" customFormat="1" ht="12.75">
      <c r="A395" s="58"/>
      <c r="B395" s="114"/>
    </row>
    <row r="396" spans="1:2" s="23" customFormat="1" ht="12.75">
      <c r="A396" s="58"/>
      <c r="B396" s="114"/>
    </row>
    <row r="397" spans="1:2" s="23" customFormat="1" ht="12.75">
      <c r="A397" s="58"/>
      <c r="B397" s="114"/>
    </row>
    <row r="398" spans="1:2" s="23" customFormat="1" ht="12.75">
      <c r="A398" s="58"/>
      <c r="B398" s="114"/>
    </row>
    <row r="399" spans="1:2" s="23" customFormat="1" ht="12.75">
      <c r="A399" s="58"/>
      <c r="B399" s="114"/>
    </row>
    <row r="400" spans="1:2" s="23" customFormat="1" ht="12.75">
      <c r="A400" s="58"/>
      <c r="B400" s="114"/>
    </row>
    <row r="401" spans="1:2" s="23" customFormat="1" ht="12.75">
      <c r="A401" s="58"/>
      <c r="B401" s="114"/>
    </row>
    <row r="402" spans="1:2" s="23" customFormat="1" ht="12.75">
      <c r="A402" s="58"/>
      <c r="B402" s="114"/>
    </row>
    <row r="403" spans="1:2" s="23" customFormat="1" ht="12.75">
      <c r="A403" s="58"/>
      <c r="B403" s="114"/>
    </row>
    <row r="404" spans="1:2" s="23" customFormat="1" ht="12.75">
      <c r="A404" s="58"/>
      <c r="B404" s="114"/>
    </row>
    <row r="405" spans="1:2" s="23" customFormat="1" ht="12.75">
      <c r="A405" s="58"/>
      <c r="B405" s="114"/>
    </row>
    <row r="406" spans="1:2" s="23" customFormat="1" ht="12.75">
      <c r="A406" s="58"/>
      <c r="B406" s="114"/>
    </row>
    <row r="407" spans="1:2" s="23" customFormat="1" ht="12.75">
      <c r="A407" s="58"/>
      <c r="B407" s="114"/>
    </row>
    <row r="408" spans="1:2" s="23" customFormat="1" ht="12.75">
      <c r="A408" s="58"/>
      <c r="B408" s="114"/>
    </row>
    <row r="409" spans="1:2" s="23" customFormat="1" ht="12.75">
      <c r="A409" s="58"/>
      <c r="B409" s="114"/>
    </row>
    <row r="410" spans="1:2" s="23" customFormat="1" ht="12.75">
      <c r="A410" s="58"/>
      <c r="B410" s="114"/>
    </row>
    <row r="411" spans="1:2" s="23" customFormat="1" ht="12.75">
      <c r="A411" s="58"/>
      <c r="B411" s="114"/>
    </row>
    <row r="412" spans="1:2" s="23" customFormat="1" ht="12.75">
      <c r="A412" s="58"/>
      <c r="B412" s="114"/>
    </row>
  </sheetData>
  <mergeCells count="10">
    <mergeCell ref="N6:O6"/>
    <mergeCell ref="A93:B93"/>
    <mergeCell ref="B7:B8"/>
    <mergeCell ref="C7:G7"/>
    <mergeCell ref="H7:M7"/>
    <mergeCell ref="A7:A8"/>
    <mergeCell ref="L1:N1"/>
    <mergeCell ref="L2:N2"/>
    <mergeCell ref="L3:N3"/>
    <mergeCell ref="A4:N4"/>
  </mergeCells>
  <printOptions/>
  <pageMargins left="0.9055118110236221" right="0.34" top="0.49" bottom="0.22" header="0.41" footer="0.2362204724409449"/>
  <pageSetup fitToHeight="4" fitToWidth="1" horizontalDpi="300" verticalDpi="300" orientation="landscape"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N60"/>
  <sheetViews>
    <sheetView showZeros="0" view="pageBreakPreview" zoomScale="75" zoomScaleNormal="75" zoomScaleSheetLayoutView="75" workbookViewId="0" topLeftCell="A38">
      <selection activeCell="N55" sqref="N55"/>
    </sheetView>
  </sheetViews>
  <sheetFormatPr defaultColWidth="9.00390625" defaultRowHeight="12.75"/>
  <cols>
    <col min="1" max="1" width="8.00390625" style="18" customWidth="1"/>
    <col min="2" max="2" width="38.625" style="18" customWidth="1"/>
    <col min="3" max="3" width="12.125" style="18" customWidth="1"/>
    <col min="4" max="5" width="11.875" style="18" customWidth="1"/>
    <col min="6" max="6" width="9.875" style="18" customWidth="1"/>
    <col min="7" max="7" width="11.25390625" style="18" customWidth="1"/>
    <col min="8" max="8" width="12.00390625" style="18" customWidth="1"/>
    <col min="9" max="10" width="11.875" style="18" customWidth="1"/>
    <col min="11" max="11" width="10.125" style="18" customWidth="1"/>
    <col min="12" max="12" width="11.625" style="18" customWidth="1"/>
    <col min="13" max="13" width="10.875" style="18" customWidth="1"/>
    <col min="14" max="14" width="13.375" style="18" customWidth="1"/>
    <col min="15" max="16384" width="9.125" style="18" customWidth="1"/>
  </cols>
  <sheetData>
    <row r="1" spans="5:14" ht="18">
      <c r="E1" s="174"/>
      <c r="F1" s="174"/>
      <c r="G1" s="174"/>
      <c r="L1" s="162" t="s">
        <v>287</v>
      </c>
      <c r="M1" s="162"/>
      <c r="N1" s="162"/>
    </row>
    <row r="2" spans="5:14" ht="18">
      <c r="E2" s="174"/>
      <c r="F2" s="174"/>
      <c r="G2" s="174"/>
      <c r="L2" s="162" t="s">
        <v>139</v>
      </c>
      <c r="M2" s="162"/>
      <c r="N2" s="162"/>
    </row>
    <row r="3" spans="5:14" ht="18">
      <c r="E3" s="174"/>
      <c r="F3" s="174"/>
      <c r="G3" s="174"/>
      <c r="L3" s="162" t="s">
        <v>140</v>
      </c>
      <c r="M3" s="162"/>
      <c r="N3" s="162"/>
    </row>
    <row r="4" ht="12.75">
      <c r="L4" s="49"/>
    </row>
    <row r="5" spans="1:13" ht="18">
      <c r="A5" s="161" t="s">
        <v>294</v>
      </c>
      <c r="B5" s="161"/>
      <c r="C5" s="161"/>
      <c r="D5" s="161"/>
      <c r="E5" s="161"/>
      <c r="F5" s="161"/>
      <c r="G5" s="161"/>
      <c r="H5" s="161"/>
      <c r="I5" s="161"/>
      <c r="J5" s="161"/>
      <c r="K5" s="161"/>
      <c r="L5" s="161"/>
      <c r="M5" s="161"/>
    </row>
    <row r="7" spans="12:14" ht="12.75">
      <c r="L7" s="169"/>
      <c r="M7" s="169"/>
      <c r="N7" s="23" t="s">
        <v>298</v>
      </c>
    </row>
    <row r="8" spans="1:14" ht="12.75">
      <c r="A8" s="170" t="s">
        <v>229</v>
      </c>
      <c r="B8" s="171" t="s">
        <v>2</v>
      </c>
      <c r="C8" s="173" t="s">
        <v>7</v>
      </c>
      <c r="D8" s="173"/>
      <c r="E8" s="173"/>
      <c r="F8" s="173"/>
      <c r="G8" s="173"/>
      <c r="H8" s="173" t="s">
        <v>8</v>
      </c>
      <c r="I8" s="173"/>
      <c r="J8" s="173"/>
      <c r="K8" s="173"/>
      <c r="L8" s="173"/>
      <c r="M8" s="173"/>
      <c r="N8" s="173" t="s">
        <v>93</v>
      </c>
    </row>
    <row r="9" spans="1:14" ht="51">
      <c r="A9" s="170"/>
      <c r="B9" s="172"/>
      <c r="C9" s="20" t="s">
        <v>9</v>
      </c>
      <c r="D9" s="19" t="s">
        <v>10</v>
      </c>
      <c r="E9" s="19" t="s">
        <v>11</v>
      </c>
      <c r="F9" s="19" t="s">
        <v>12</v>
      </c>
      <c r="G9" s="19" t="s">
        <v>13</v>
      </c>
      <c r="H9" s="20" t="s">
        <v>9</v>
      </c>
      <c r="I9" s="19" t="s">
        <v>10</v>
      </c>
      <c r="J9" s="19" t="s">
        <v>11</v>
      </c>
      <c r="K9" s="19" t="s">
        <v>12</v>
      </c>
      <c r="L9" s="19" t="s">
        <v>13</v>
      </c>
      <c r="M9" s="19" t="s">
        <v>14</v>
      </c>
      <c r="N9" s="173"/>
    </row>
    <row r="10" spans="1:14" ht="12.75">
      <c r="A10" s="47">
        <v>1</v>
      </c>
      <c r="B10" s="14">
        <v>2</v>
      </c>
      <c r="C10" s="14">
        <v>3</v>
      </c>
      <c r="D10" s="14">
        <v>4</v>
      </c>
      <c r="E10" s="14">
        <v>5</v>
      </c>
      <c r="F10" s="14">
        <v>6</v>
      </c>
      <c r="G10" s="14">
        <v>7</v>
      </c>
      <c r="H10" s="14">
        <v>8</v>
      </c>
      <c r="I10" s="14">
        <v>9</v>
      </c>
      <c r="J10" s="14">
        <v>10</v>
      </c>
      <c r="K10" s="14">
        <v>11</v>
      </c>
      <c r="L10" s="14">
        <v>12</v>
      </c>
      <c r="M10" s="14">
        <v>13</v>
      </c>
      <c r="N10" s="11">
        <v>14</v>
      </c>
    </row>
    <row r="11" spans="1:14" ht="12.75">
      <c r="A11" s="47" t="s">
        <v>15</v>
      </c>
      <c r="B11" s="21" t="s">
        <v>16</v>
      </c>
      <c r="C11" s="133">
        <f>D11+G11</f>
        <v>2186139</v>
      </c>
      <c r="D11" s="133">
        <f>'[1]Л'!D12+'[1]Л'!D25+'[1]Л'!D35+'[1]Л'!D64+'[1]Л'!D68</f>
        <v>2186139</v>
      </c>
      <c r="E11" s="133">
        <f>'[1]Л'!E12+'[1]Л'!E25+'[1]Л'!E35+'[1]Л'!E64+'[1]Л'!E68</f>
        <v>1363410</v>
      </c>
      <c r="F11" s="133">
        <f>'[1]Л'!F12+'[1]Л'!F25+'[1]Л'!F35+'[1]Л'!F64+'[1]Л'!F68</f>
        <v>108467</v>
      </c>
      <c r="G11" s="133">
        <f>'[1]Л'!G12+'[1]Л'!G25+'[1]Л'!G35+'[1]Л'!G64+'[1]Л'!G68</f>
        <v>0</v>
      </c>
      <c r="H11" s="133">
        <f>I11+L11</f>
        <v>55400</v>
      </c>
      <c r="I11" s="133">
        <f>'[1]Л'!I12+'[1]Л'!I25+'[1]Л'!I35+'[1]Л'!I64+'[1]Л'!I68</f>
        <v>50700</v>
      </c>
      <c r="J11" s="133">
        <f>'[1]Л'!J12+'[1]Л'!J25+'[1]Л'!J35+'[1]Л'!J64+'[1]Л'!J68</f>
        <v>0</v>
      </c>
      <c r="K11" s="133">
        <f>'[1]Л'!K12+'[1]Л'!K25+'[1]Л'!K35+'[1]Л'!K64+'[1]Л'!K68</f>
        <v>34400</v>
      </c>
      <c r="L11" s="133">
        <f>'[1]Л'!L12+'[1]Л'!L25+'[1]Л'!L35+'[1]Л'!L64+'[1]Л'!L68</f>
        <v>4700</v>
      </c>
      <c r="M11" s="133">
        <f>'[1]Л'!M12+'[1]Л'!M25+'[1]Л'!M35+'[1]Л'!M64+'[1]Л'!M68</f>
        <v>0</v>
      </c>
      <c r="N11" s="133">
        <f>C11+H11</f>
        <v>2241539</v>
      </c>
    </row>
    <row r="12" spans="1:14" ht="12.75">
      <c r="A12" s="47" t="s">
        <v>19</v>
      </c>
      <c r="B12" s="21" t="s">
        <v>20</v>
      </c>
      <c r="C12" s="133">
        <f aca="true" t="shared" si="0" ref="C12:C55">D12+G12</f>
        <v>25234120</v>
      </c>
      <c r="D12" s="133">
        <f>SUM(D13:D19)</f>
        <v>25234120</v>
      </c>
      <c r="E12" s="133">
        <f>SUM(E13:E19)</f>
        <v>15393543</v>
      </c>
      <c r="F12" s="133">
        <f>SUM(F13:F19)</f>
        <v>2891912</v>
      </c>
      <c r="G12" s="133">
        <f>SUM(G13:G19)</f>
        <v>0</v>
      </c>
      <c r="H12" s="133">
        <f aca="true" t="shared" si="1" ref="H12:H55">I12+L12</f>
        <v>1071884</v>
      </c>
      <c r="I12" s="133">
        <f>SUM(I13:I18)</f>
        <v>1071884</v>
      </c>
      <c r="J12" s="133">
        <f>SUM(J13:J18)</f>
        <v>195000</v>
      </c>
      <c r="K12" s="133">
        <f>SUM(K13:K18)</f>
        <v>103650</v>
      </c>
      <c r="L12" s="133">
        <f>SUM(L13:L18)</f>
        <v>0</v>
      </c>
      <c r="M12" s="133">
        <f>SUM(M13:M18)</f>
        <v>0</v>
      </c>
      <c r="N12" s="133">
        <f aca="true" t="shared" si="2" ref="N12:N55">C12+H12</f>
        <v>26306004</v>
      </c>
    </row>
    <row r="13" spans="1:14" ht="12.75">
      <c r="A13" s="47" t="s">
        <v>79</v>
      </c>
      <c r="B13" s="21" t="s">
        <v>75</v>
      </c>
      <c r="C13" s="133">
        <f t="shared" si="0"/>
        <v>7998898</v>
      </c>
      <c r="D13" s="133">
        <f>'[1]Л'!D27</f>
        <v>7998898</v>
      </c>
      <c r="E13" s="133">
        <f>'[1]Л'!E27</f>
        <v>4446600</v>
      </c>
      <c r="F13" s="133">
        <f>'[1]Л'!F27</f>
        <v>1082152</v>
      </c>
      <c r="G13" s="133">
        <f>'[1]Л'!G27</f>
        <v>0</v>
      </c>
      <c r="H13" s="133">
        <f t="shared" si="1"/>
        <v>565675</v>
      </c>
      <c r="I13" s="133">
        <f>'[1]Л'!I27</f>
        <v>565675</v>
      </c>
      <c r="J13" s="133">
        <f>'[1]Л'!J27</f>
        <v>15000</v>
      </c>
      <c r="K13" s="133">
        <f>'[1]Л'!K27</f>
        <v>1550</v>
      </c>
      <c r="L13" s="133">
        <f>'[1]Л'!L27</f>
        <v>0</v>
      </c>
      <c r="M13" s="133">
        <f>'[1]Л'!M27</f>
        <v>0</v>
      </c>
      <c r="N13" s="133">
        <f t="shared" si="2"/>
        <v>8564573</v>
      </c>
    </row>
    <row r="14" spans="1:14" ht="51">
      <c r="A14" s="47" t="s">
        <v>21</v>
      </c>
      <c r="B14" s="51" t="s">
        <v>247</v>
      </c>
      <c r="C14" s="133">
        <f t="shared" si="0"/>
        <v>16609432</v>
      </c>
      <c r="D14" s="133">
        <f>'[1]Л'!D28</f>
        <v>16609432</v>
      </c>
      <c r="E14" s="133">
        <f>'[1]Л'!E28</f>
        <v>10563543</v>
      </c>
      <c r="F14" s="133">
        <f>'[1]Л'!F28</f>
        <v>1807910</v>
      </c>
      <c r="G14" s="133">
        <f>'[1]Л'!G28</f>
        <v>0</v>
      </c>
      <c r="H14" s="133">
        <f t="shared" si="1"/>
        <v>499209</v>
      </c>
      <c r="I14" s="133">
        <f>'[1]Л'!I28</f>
        <v>499209</v>
      </c>
      <c r="J14" s="133">
        <f>'[1]Л'!J28</f>
        <v>180000</v>
      </c>
      <c r="K14" s="133">
        <f>'[1]Л'!K28</f>
        <v>102100</v>
      </c>
      <c r="L14" s="133">
        <f>'[1]Л'!L28</f>
        <v>0</v>
      </c>
      <c r="M14" s="133">
        <f>'[1]Л'!M28</f>
        <v>0</v>
      </c>
      <c r="N14" s="133">
        <f t="shared" si="2"/>
        <v>17108641</v>
      </c>
    </row>
    <row r="15" spans="1:14" ht="51">
      <c r="A15" s="45" t="s">
        <v>315</v>
      </c>
      <c r="B15" s="51" t="s">
        <v>316</v>
      </c>
      <c r="C15" s="133">
        <f t="shared" si="0"/>
        <v>9100</v>
      </c>
      <c r="D15" s="133">
        <f>'[1]Л'!D29</f>
        <v>9100</v>
      </c>
      <c r="E15" s="133">
        <f>'[1]Л'!E29</f>
        <v>0</v>
      </c>
      <c r="F15" s="133">
        <f>'[1]Л'!F29</f>
        <v>0</v>
      </c>
      <c r="G15" s="133">
        <f>'[1]Л'!G29</f>
        <v>0</v>
      </c>
      <c r="H15" s="133">
        <f t="shared" si="1"/>
        <v>0</v>
      </c>
      <c r="I15" s="133">
        <f>'[1]Л'!I29</f>
        <v>0</v>
      </c>
      <c r="J15" s="133">
        <f>'[1]Л'!J29</f>
        <v>0</v>
      </c>
      <c r="K15" s="133">
        <f>'[1]Л'!K29</f>
        <v>0</v>
      </c>
      <c r="L15" s="133">
        <f>'[1]Л'!L29</f>
        <v>0</v>
      </c>
      <c r="M15" s="133">
        <f>'[1]Л'!M29</f>
        <v>0</v>
      </c>
      <c r="N15" s="133">
        <f t="shared" si="2"/>
        <v>9100</v>
      </c>
    </row>
    <row r="16" spans="1:14" ht="25.5">
      <c r="A16" s="47" t="s">
        <v>24</v>
      </c>
      <c r="B16" s="109" t="s">
        <v>248</v>
      </c>
      <c r="C16" s="133">
        <f t="shared" si="0"/>
        <v>119230</v>
      </c>
      <c r="D16" s="133">
        <f>'[1]Л'!D30</f>
        <v>119230</v>
      </c>
      <c r="E16" s="133">
        <f>'[1]Л'!E30</f>
        <v>84000</v>
      </c>
      <c r="F16" s="133">
        <f>'[1]Л'!F30</f>
        <v>0</v>
      </c>
      <c r="G16" s="133">
        <f>'[1]Л'!G30</f>
        <v>0</v>
      </c>
      <c r="H16" s="133">
        <f t="shared" si="1"/>
        <v>0</v>
      </c>
      <c r="I16" s="133">
        <f>'[1]Л'!I30</f>
        <v>0</v>
      </c>
      <c r="J16" s="133">
        <f>'[1]Л'!J30</f>
        <v>0</v>
      </c>
      <c r="K16" s="133">
        <f>'[1]Л'!K30</f>
        <v>0</v>
      </c>
      <c r="L16" s="133">
        <f>'[1]Л'!L30</f>
        <v>0</v>
      </c>
      <c r="M16" s="133">
        <f>'[1]Л'!M30</f>
        <v>0</v>
      </c>
      <c r="N16" s="133">
        <f t="shared" si="2"/>
        <v>119230</v>
      </c>
    </row>
    <row r="17" spans="1:14" ht="25.5">
      <c r="A17" s="47" t="s">
        <v>25</v>
      </c>
      <c r="B17" s="21" t="s">
        <v>249</v>
      </c>
      <c r="C17" s="133">
        <f t="shared" si="0"/>
        <v>302330</v>
      </c>
      <c r="D17" s="133">
        <f>'[1]Л'!D31</f>
        <v>302330</v>
      </c>
      <c r="E17" s="133">
        <f>'[1]Л'!E31</f>
        <v>199400</v>
      </c>
      <c r="F17" s="133">
        <f>'[1]Л'!F31</f>
        <v>0</v>
      </c>
      <c r="G17" s="133">
        <f>'[1]Л'!G31</f>
        <v>0</v>
      </c>
      <c r="H17" s="133">
        <f t="shared" si="1"/>
        <v>7000</v>
      </c>
      <c r="I17" s="133">
        <f>'[1]Л'!I31</f>
        <v>7000</v>
      </c>
      <c r="J17" s="133">
        <f>'[1]Л'!J31</f>
        <v>0</v>
      </c>
      <c r="K17" s="133">
        <f>'[1]Л'!K31</f>
        <v>0</v>
      </c>
      <c r="L17" s="133">
        <f>'[1]Л'!L31</f>
        <v>0</v>
      </c>
      <c r="M17" s="133">
        <f>'[1]Л'!M31</f>
        <v>0</v>
      </c>
      <c r="N17" s="133">
        <f t="shared" si="2"/>
        <v>309330</v>
      </c>
    </row>
    <row r="18" spans="1:14" ht="25.5">
      <c r="A18" s="47" t="s">
        <v>26</v>
      </c>
      <c r="B18" s="21" t="s">
        <v>3</v>
      </c>
      <c r="C18" s="133">
        <f t="shared" si="0"/>
        <v>176050</v>
      </c>
      <c r="D18" s="133">
        <f>'[1]Л'!D32</f>
        <v>176050</v>
      </c>
      <c r="E18" s="133">
        <f>'[1]Л'!E32</f>
        <v>100000</v>
      </c>
      <c r="F18" s="133">
        <f>'[1]Л'!F32</f>
        <v>1850</v>
      </c>
      <c r="G18" s="133">
        <f>'[1]Л'!G32</f>
        <v>0</v>
      </c>
      <c r="H18" s="133">
        <f t="shared" si="1"/>
        <v>0</v>
      </c>
      <c r="I18" s="133">
        <f>'[1]Л'!I32</f>
        <v>0</v>
      </c>
      <c r="J18" s="133">
        <f>'[1]Л'!J32</f>
        <v>0</v>
      </c>
      <c r="K18" s="133">
        <f>'[1]Л'!K32</f>
        <v>0</v>
      </c>
      <c r="L18" s="133">
        <f>'[1]Л'!L32</f>
        <v>0</v>
      </c>
      <c r="M18" s="133">
        <f>'[1]Л'!M32</f>
        <v>0</v>
      </c>
      <c r="N18" s="133">
        <f t="shared" si="2"/>
        <v>176050</v>
      </c>
    </row>
    <row r="19" spans="1:14" ht="38.25">
      <c r="A19" s="45" t="s">
        <v>317</v>
      </c>
      <c r="B19" s="29" t="s">
        <v>318</v>
      </c>
      <c r="C19" s="133">
        <f>D19+G19</f>
        <v>19080</v>
      </c>
      <c r="D19" s="133">
        <f>'[1]Л'!D33</f>
        <v>19080</v>
      </c>
      <c r="E19" s="133">
        <f>'[1]Л'!E33</f>
        <v>0</v>
      </c>
      <c r="F19" s="133">
        <f>'[1]Л'!F33</f>
        <v>0</v>
      </c>
      <c r="G19" s="133">
        <f>'[1]Л'!G33</f>
        <v>0</v>
      </c>
      <c r="H19" s="133">
        <f>I19+L19</f>
        <v>0</v>
      </c>
      <c r="I19" s="133">
        <f>'[1]Л'!I33</f>
        <v>0</v>
      </c>
      <c r="J19" s="133">
        <f>'[1]Л'!J33</f>
        <v>0</v>
      </c>
      <c r="K19" s="133">
        <f>'[1]Л'!K33</f>
        <v>0</v>
      </c>
      <c r="L19" s="133">
        <f>'[1]Л'!L33</f>
        <v>0</v>
      </c>
      <c r="M19" s="133">
        <f>'[1]Л'!M33</f>
        <v>0</v>
      </c>
      <c r="N19" s="133">
        <f>C19+H19</f>
        <v>19080</v>
      </c>
    </row>
    <row r="20" spans="1:14" ht="12.75">
      <c r="A20" s="47" t="s">
        <v>28</v>
      </c>
      <c r="B20" s="21" t="s">
        <v>111</v>
      </c>
      <c r="C20" s="133">
        <f t="shared" si="0"/>
        <v>15955270</v>
      </c>
      <c r="D20" s="133">
        <f>SUM(D21:D24)</f>
        <v>15955270</v>
      </c>
      <c r="E20" s="133">
        <f>SUM(E21:E24)</f>
        <v>9487170</v>
      </c>
      <c r="F20" s="133">
        <f>SUM(F21:F24)</f>
        <v>1384200</v>
      </c>
      <c r="G20" s="133">
        <f>SUM(G21:G24)</f>
        <v>0</v>
      </c>
      <c r="H20" s="133">
        <f t="shared" si="1"/>
        <v>976230</v>
      </c>
      <c r="I20" s="133">
        <f>SUM(I21:I24)</f>
        <v>942230</v>
      </c>
      <c r="J20" s="133">
        <f>SUM(J21:J24)</f>
        <v>385300</v>
      </c>
      <c r="K20" s="133">
        <f>SUM(K21:K24)</f>
        <v>94340</v>
      </c>
      <c r="L20" s="133">
        <f>SUM(L21:L24)</f>
        <v>34000</v>
      </c>
      <c r="M20" s="133">
        <f>SUM(M21:M24)</f>
        <v>0</v>
      </c>
      <c r="N20" s="133">
        <f t="shared" si="2"/>
        <v>16931500</v>
      </c>
    </row>
    <row r="21" spans="1:14" ht="12.75">
      <c r="A21" s="47" t="s">
        <v>30</v>
      </c>
      <c r="B21" s="21" t="s">
        <v>269</v>
      </c>
      <c r="C21" s="133">
        <f t="shared" si="0"/>
        <v>12223939</v>
      </c>
      <c r="D21" s="133">
        <f>'[1]Л'!D14</f>
        <v>12223939</v>
      </c>
      <c r="E21" s="133">
        <f>'[1]Л'!E14</f>
        <v>7220292</v>
      </c>
      <c r="F21" s="133">
        <f>'[1]Л'!F14</f>
        <v>1102488</v>
      </c>
      <c r="G21" s="133">
        <f>'[1]Л'!G14</f>
        <v>0</v>
      </c>
      <c r="H21" s="133">
        <f t="shared" si="1"/>
        <v>385290</v>
      </c>
      <c r="I21" s="133">
        <f>'[1]Л'!I14</f>
        <v>365290</v>
      </c>
      <c r="J21" s="133">
        <f>'[1]Л'!J14</f>
        <v>115300</v>
      </c>
      <c r="K21" s="133">
        <f>'[1]Л'!K14</f>
        <v>63200</v>
      </c>
      <c r="L21" s="133">
        <f>'[1]Л'!L14</f>
        <v>20000</v>
      </c>
      <c r="M21" s="133">
        <f>'[1]Л'!M14</f>
        <v>0</v>
      </c>
      <c r="N21" s="133">
        <f t="shared" si="2"/>
        <v>12609229</v>
      </c>
    </row>
    <row r="22" spans="1:14" ht="12.75">
      <c r="A22" s="47" t="s">
        <v>84</v>
      </c>
      <c r="B22" s="21" t="s">
        <v>85</v>
      </c>
      <c r="C22" s="133">
        <f t="shared" si="0"/>
        <v>1624003</v>
      </c>
      <c r="D22" s="133">
        <f>'[1]Л'!D15</f>
        <v>1624003</v>
      </c>
      <c r="E22" s="133">
        <f>'[1]Л'!E15</f>
        <v>958909</v>
      </c>
      <c r="F22" s="133">
        <f>'[1]Л'!F15</f>
        <v>200272</v>
      </c>
      <c r="G22" s="133">
        <f>'[1]Л'!G15</f>
        <v>0</v>
      </c>
      <c r="H22" s="133">
        <f t="shared" si="1"/>
        <v>14640</v>
      </c>
      <c r="I22" s="133">
        <f>'[1]Л'!I15</f>
        <v>14640</v>
      </c>
      <c r="J22" s="133">
        <f>'[1]Л'!J15</f>
        <v>0</v>
      </c>
      <c r="K22" s="133">
        <f>'[1]Л'!K15</f>
        <v>13440</v>
      </c>
      <c r="L22" s="133">
        <f>'[1]Л'!L15</f>
        <v>0</v>
      </c>
      <c r="M22" s="133">
        <f>'[1]Л'!M15</f>
        <v>0</v>
      </c>
      <c r="N22" s="133">
        <f t="shared" si="2"/>
        <v>1638643</v>
      </c>
    </row>
    <row r="23" spans="1:14" ht="12.75">
      <c r="A23" s="47" t="s">
        <v>32</v>
      </c>
      <c r="B23" s="21" t="s">
        <v>112</v>
      </c>
      <c r="C23" s="133">
        <f t="shared" si="0"/>
        <v>1241454</v>
      </c>
      <c r="D23" s="133">
        <f>'[1]Л'!D16</f>
        <v>1241454</v>
      </c>
      <c r="E23" s="133">
        <f>'[1]Л'!E16</f>
        <v>826997</v>
      </c>
      <c r="F23" s="133">
        <f>'[1]Л'!F16</f>
        <v>19518</v>
      </c>
      <c r="G23" s="133">
        <f>'[1]Л'!G16</f>
        <v>0</v>
      </c>
      <c r="H23" s="133">
        <f t="shared" si="1"/>
        <v>1200</v>
      </c>
      <c r="I23" s="133">
        <f>'[1]Л'!I16</f>
        <v>1200</v>
      </c>
      <c r="J23" s="133">
        <f>'[1]Л'!J16</f>
        <v>0</v>
      </c>
      <c r="K23" s="133">
        <f>'[1]Л'!K16</f>
        <v>0</v>
      </c>
      <c r="L23" s="133">
        <f>'[1]Л'!L16</f>
        <v>0</v>
      </c>
      <c r="M23" s="133">
        <f>'[1]Л'!M16</f>
        <v>0</v>
      </c>
      <c r="N23" s="133">
        <f t="shared" si="2"/>
        <v>1242654</v>
      </c>
    </row>
    <row r="24" spans="1:14" ht="25.5">
      <c r="A24" s="47" t="s">
        <v>34</v>
      </c>
      <c r="B24" s="21" t="s">
        <v>35</v>
      </c>
      <c r="C24" s="133">
        <f t="shared" si="0"/>
        <v>865874</v>
      </c>
      <c r="D24" s="133">
        <f>'[1]Л'!D17</f>
        <v>865874</v>
      </c>
      <c r="E24" s="133">
        <f>'[1]Л'!E17</f>
        <v>480972</v>
      </c>
      <c r="F24" s="133">
        <f>'[1]Л'!F17</f>
        <v>61922</v>
      </c>
      <c r="G24" s="133">
        <f>'[1]Л'!G17</f>
        <v>0</v>
      </c>
      <c r="H24" s="133">
        <f t="shared" si="1"/>
        <v>575100</v>
      </c>
      <c r="I24" s="133">
        <f>'[1]Л'!I17</f>
        <v>561100</v>
      </c>
      <c r="J24" s="133">
        <f>'[1]Л'!J17</f>
        <v>270000</v>
      </c>
      <c r="K24" s="133">
        <f>'[1]Л'!K17</f>
        <v>17700</v>
      </c>
      <c r="L24" s="133">
        <f>'[1]Л'!L17</f>
        <v>14000</v>
      </c>
      <c r="M24" s="133">
        <f>'[1]Л'!M17</f>
        <v>0</v>
      </c>
      <c r="N24" s="133">
        <f t="shared" si="2"/>
        <v>1440974</v>
      </c>
    </row>
    <row r="25" spans="1:14" ht="25.5">
      <c r="A25" s="47" t="s">
        <v>42</v>
      </c>
      <c r="B25" s="82" t="s">
        <v>131</v>
      </c>
      <c r="C25" s="133">
        <f t="shared" si="0"/>
        <v>13673370</v>
      </c>
      <c r="D25" s="133">
        <f>SUM(D26:D46)</f>
        <v>13673370</v>
      </c>
      <c r="E25" s="133">
        <f>SUM(E26:E46)</f>
        <v>0</v>
      </c>
      <c r="F25" s="133">
        <f>SUM(F26:F46)</f>
        <v>0</v>
      </c>
      <c r="G25" s="133">
        <f>SUM(G26:G46)</f>
        <v>0</v>
      </c>
      <c r="H25" s="133">
        <f t="shared" si="1"/>
        <v>0</v>
      </c>
      <c r="I25" s="133">
        <f>SUM(I26:I46)</f>
        <v>0</v>
      </c>
      <c r="J25" s="133">
        <f>SUM(J26:J46)</f>
        <v>0</v>
      </c>
      <c r="K25" s="133">
        <f>SUM(K26:K46)</f>
        <v>0</v>
      </c>
      <c r="L25" s="133">
        <f>SUM(L26:L46)</f>
        <v>0</v>
      </c>
      <c r="M25" s="133">
        <f>SUM(M26:M46)</f>
        <v>0</v>
      </c>
      <c r="N25" s="133">
        <f t="shared" si="2"/>
        <v>13673370</v>
      </c>
    </row>
    <row r="26" spans="1:14" ht="63.75">
      <c r="A26" s="47" t="s">
        <v>143</v>
      </c>
      <c r="B26" s="82" t="s">
        <v>273</v>
      </c>
      <c r="C26" s="133">
        <f t="shared" si="0"/>
        <v>6094898</v>
      </c>
      <c r="D26" s="133">
        <f>'[1]Л'!D37</f>
        <v>6094898</v>
      </c>
      <c r="E26" s="133">
        <f>'[1]Л'!E37</f>
        <v>0</v>
      </c>
      <c r="F26" s="133">
        <f>'[1]Л'!F37</f>
        <v>0</v>
      </c>
      <c r="G26" s="133">
        <f>'[1]Л'!G37</f>
        <v>0</v>
      </c>
      <c r="H26" s="133">
        <f t="shared" si="1"/>
        <v>0</v>
      </c>
      <c r="I26" s="133">
        <f>'[1]Л'!I37</f>
        <v>0</v>
      </c>
      <c r="J26" s="133">
        <f>'[1]Л'!J37</f>
        <v>0</v>
      </c>
      <c r="K26" s="133">
        <f>'[1]Л'!K37</f>
        <v>0</v>
      </c>
      <c r="L26" s="133">
        <f>'[1]Л'!L37</f>
        <v>0</v>
      </c>
      <c r="M26" s="133">
        <f>'[1]Л'!M37</f>
        <v>0</v>
      </c>
      <c r="N26" s="133">
        <f t="shared" si="2"/>
        <v>6094898</v>
      </c>
    </row>
    <row r="27" spans="1:14" ht="38.25">
      <c r="A27" s="47" t="s">
        <v>149</v>
      </c>
      <c r="B27" s="82" t="s">
        <v>150</v>
      </c>
      <c r="C27" s="133">
        <f t="shared" si="0"/>
        <v>117701</v>
      </c>
      <c r="D27" s="133">
        <f>'[1]Л'!D38</f>
        <v>117701</v>
      </c>
      <c r="E27" s="133">
        <f>'[1]Л'!E38</f>
        <v>0</v>
      </c>
      <c r="F27" s="133">
        <f>'[1]Л'!F38</f>
        <v>0</v>
      </c>
      <c r="G27" s="133">
        <f>'[1]Л'!G38</f>
        <v>0</v>
      </c>
      <c r="H27" s="133">
        <f t="shared" si="1"/>
        <v>0</v>
      </c>
      <c r="I27" s="133">
        <f>'[1]Л'!I38</f>
        <v>0</v>
      </c>
      <c r="J27" s="133">
        <f>'[1]Л'!J38</f>
        <v>0</v>
      </c>
      <c r="K27" s="133">
        <f>'[1]Л'!K38</f>
        <v>0</v>
      </c>
      <c r="L27" s="133">
        <f>'[1]Л'!L38</f>
        <v>0</v>
      </c>
      <c r="M27" s="133">
        <f>'[1]Л'!M38</f>
        <v>0</v>
      </c>
      <c r="N27" s="133">
        <f t="shared" si="2"/>
        <v>117701</v>
      </c>
    </row>
    <row r="28" spans="1:14" ht="51">
      <c r="A28" s="47" t="s">
        <v>151</v>
      </c>
      <c r="B28" s="21" t="s">
        <v>270</v>
      </c>
      <c r="C28" s="133">
        <f t="shared" si="0"/>
        <v>1055383</v>
      </c>
      <c r="D28" s="133">
        <f>'[1]Л'!D39</f>
        <v>1055383</v>
      </c>
      <c r="E28" s="133">
        <f>'[1]Л'!E39</f>
        <v>0</v>
      </c>
      <c r="F28" s="133">
        <f>'[1]Л'!F39</f>
        <v>0</v>
      </c>
      <c r="G28" s="133">
        <f>'[1]Л'!G39</f>
        <v>0</v>
      </c>
      <c r="H28" s="133">
        <f t="shared" si="1"/>
        <v>0</v>
      </c>
      <c r="I28" s="133">
        <f>'[1]Л'!I39</f>
        <v>0</v>
      </c>
      <c r="J28" s="133">
        <f>'[1]Л'!J39</f>
        <v>0</v>
      </c>
      <c r="K28" s="133">
        <f>'[1]Л'!K39</f>
        <v>0</v>
      </c>
      <c r="L28" s="133">
        <f>'[1]Л'!L39</f>
        <v>0</v>
      </c>
      <c r="M28" s="133">
        <f>'[1]Л'!M39</f>
        <v>0</v>
      </c>
      <c r="N28" s="133">
        <f t="shared" si="2"/>
        <v>1055383</v>
      </c>
    </row>
    <row r="29" spans="1:14" ht="357">
      <c r="A29" s="47" t="s">
        <v>152</v>
      </c>
      <c r="B29" s="21" t="s">
        <v>319</v>
      </c>
      <c r="C29" s="133">
        <f t="shared" si="0"/>
        <v>952670</v>
      </c>
      <c r="D29" s="133">
        <f>'[1]Л'!D40</f>
        <v>952670</v>
      </c>
      <c r="E29" s="133">
        <f>'[1]Л'!E40</f>
        <v>0</v>
      </c>
      <c r="F29" s="133">
        <f>'[1]Л'!F40</f>
        <v>0</v>
      </c>
      <c r="G29" s="133">
        <f>'[1]Л'!G40</f>
        <v>0</v>
      </c>
      <c r="H29" s="133">
        <f t="shared" si="1"/>
        <v>0</v>
      </c>
      <c r="I29" s="133">
        <f>'[1]Л'!I40</f>
        <v>0</v>
      </c>
      <c r="J29" s="133">
        <f>'[1]Л'!J40</f>
        <v>0</v>
      </c>
      <c r="K29" s="133">
        <f>'[1]Л'!K40</f>
        <v>0</v>
      </c>
      <c r="L29" s="133">
        <f>'[1]Л'!L40</f>
        <v>0</v>
      </c>
      <c r="M29" s="133">
        <f>'[1]Л'!M40</f>
        <v>0</v>
      </c>
      <c r="N29" s="133">
        <f t="shared" si="2"/>
        <v>952670</v>
      </c>
    </row>
    <row r="30" spans="1:14" ht="357">
      <c r="A30" s="47" t="s">
        <v>153</v>
      </c>
      <c r="B30" s="21" t="s">
        <v>320</v>
      </c>
      <c r="C30" s="133">
        <f t="shared" si="0"/>
        <v>2524</v>
      </c>
      <c r="D30" s="133">
        <f>'[1]Л'!D41</f>
        <v>2524</v>
      </c>
      <c r="E30" s="133">
        <f>'[1]Л'!E41</f>
        <v>0</v>
      </c>
      <c r="F30" s="133">
        <f>'[1]Л'!F41</f>
        <v>0</v>
      </c>
      <c r="G30" s="133">
        <f>'[1]Л'!G41</f>
        <v>0</v>
      </c>
      <c r="H30" s="133">
        <f t="shared" si="1"/>
        <v>0</v>
      </c>
      <c r="I30" s="133">
        <f>'[1]Л'!I41</f>
        <v>0</v>
      </c>
      <c r="J30" s="133">
        <f>'[1]Л'!J41</f>
        <v>0</v>
      </c>
      <c r="K30" s="133">
        <f>'[1]Л'!K41</f>
        <v>0</v>
      </c>
      <c r="L30" s="133">
        <f>'[1]Л'!L41</f>
        <v>0</v>
      </c>
      <c r="M30" s="133">
        <f>'[1]Л'!M41</f>
        <v>0</v>
      </c>
      <c r="N30" s="133">
        <f t="shared" si="2"/>
        <v>2524</v>
      </c>
    </row>
    <row r="31" spans="1:14" ht="25.5">
      <c r="A31" s="47" t="s">
        <v>144</v>
      </c>
      <c r="B31" s="21" t="s">
        <v>154</v>
      </c>
      <c r="C31" s="133">
        <f t="shared" si="0"/>
        <v>27815</v>
      </c>
      <c r="D31" s="133">
        <f>'[1]Л'!D42</f>
        <v>27815</v>
      </c>
      <c r="E31" s="133">
        <f>'[1]Л'!E42</f>
        <v>0</v>
      </c>
      <c r="F31" s="133">
        <f>'[1]Л'!F42</f>
        <v>0</v>
      </c>
      <c r="G31" s="133">
        <f>'[1]Л'!G42</f>
        <v>0</v>
      </c>
      <c r="H31" s="133">
        <f t="shared" si="1"/>
        <v>0</v>
      </c>
      <c r="I31" s="133">
        <f>'[1]Л'!I42</f>
        <v>0</v>
      </c>
      <c r="J31" s="133">
        <f>'[1]Л'!J42</f>
        <v>0</v>
      </c>
      <c r="K31" s="133">
        <f>'[1]Л'!K42</f>
        <v>0</v>
      </c>
      <c r="L31" s="133">
        <f>'[1]Л'!L42</f>
        <v>0</v>
      </c>
      <c r="M31" s="133">
        <f>'[1]Л'!M42</f>
        <v>0</v>
      </c>
      <c r="N31" s="133">
        <f t="shared" si="2"/>
        <v>27815</v>
      </c>
    </row>
    <row r="32" spans="1:14" ht="38.25">
      <c r="A32" s="47" t="s">
        <v>155</v>
      </c>
      <c r="B32" s="21" t="s">
        <v>156</v>
      </c>
      <c r="C32" s="133">
        <f t="shared" si="0"/>
        <v>362650</v>
      </c>
      <c r="D32" s="133">
        <f>'[1]Л'!D43</f>
        <v>362650</v>
      </c>
      <c r="E32" s="133">
        <f>'[1]Л'!E43</f>
        <v>0</v>
      </c>
      <c r="F32" s="133">
        <f>'[1]Л'!F43</f>
        <v>0</v>
      </c>
      <c r="G32" s="133">
        <f>'[1]Л'!G43</f>
        <v>0</v>
      </c>
      <c r="H32" s="133">
        <f t="shared" si="1"/>
        <v>0</v>
      </c>
      <c r="I32" s="133">
        <f>'[1]Л'!I43</f>
        <v>0</v>
      </c>
      <c r="J32" s="133">
        <f>'[1]Л'!J43</f>
        <v>0</v>
      </c>
      <c r="K32" s="133">
        <f>'[1]Л'!K43</f>
        <v>0</v>
      </c>
      <c r="L32" s="133">
        <f>'[1]Л'!L43</f>
        <v>0</v>
      </c>
      <c r="M32" s="133">
        <f>'[1]Л'!M43</f>
        <v>0</v>
      </c>
      <c r="N32" s="133">
        <f t="shared" si="2"/>
        <v>362650</v>
      </c>
    </row>
    <row r="33" spans="1:14" ht="51">
      <c r="A33" s="47" t="s">
        <v>157</v>
      </c>
      <c r="B33" s="21" t="s">
        <v>158</v>
      </c>
      <c r="C33" s="133">
        <f t="shared" si="0"/>
        <v>657</v>
      </c>
      <c r="D33" s="133">
        <f>'[1]Л'!D44</f>
        <v>657</v>
      </c>
      <c r="E33" s="133">
        <f>'[1]Л'!E44</f>
        <v>0</v>
      </c>
      <c r="F33" s="133">
        <f>'[1]Л'!F44</f>
        <v>0</v>
      </c>
      <c r="G33" s="133">
        <f>'[1]Л'!G44</f>
        <v>0</v>
      </c>
      <c r="H33" s="133">
        <f t="shared" si="1"/>
        <v>0</v>
      </c>
      <c r="I33" s="133">
        <f>'[1]Л'!I44</f>
        <v>0</v>
      </c>
      <c r="J33" s="133">
        <f>'[1]Л'!J44</f>
        <v>0</v>
      </c>
      <c r="K33" s="133">
        <f>'[1]Л'!K44</f>
        <v>0</v>
      </c>
      <c r="L33" s="133">
        <f>'[1]Л'!L44</f>
        <v>0</v>
      </c>
      <c r="M33" s="133">
        <f>'[1]Л'!M44</f>
        <v>0</v>
      </c>
      <c r="N33" s="133">
        <f t="shared" si="2"/>
        <v>657</v>
      </c>
    </row>
    <row r="34" spans="1:14" ht="25.5">
      <c r="A34" s="47" t="s">
        <v>159</v>
      </c>
      <c r="B34" s="21" t="s">
        <v>160</v>
      </c>
      <c r="C34" s="133">
        <f t="shared" si="0"/>
        <v>69867</v>
      </c>
      <c r="D34" s="133">
        <f>'[1]Л'!D45</f>
        <v>69867</v>
      </c>
      <c r="E34" s="133">
        <f>'[1]Л'!E45</f>
        <v>0</v>
      </c>
      <c r="F34" s="133">
        <f>'[1]Л'!F45</f>
        <v>0</v>
      </c>
      <c r="G34" s="133">
        <f>'[1]Л'!G45</f>
        <v>0</v>
      </c>
      <c r="H34" s="133">
        <f t="shared" si="1"/>
        <v>0</v>
      </c>
      <c r="I34" s="133">
        <f>'[1]Л'!I45</f>
        <v>0</v>
      </c>
      <c r="J34" s="133">
        <f>'[1]Л'!J45</f>
        <v>0</v>
      </c>
      <c r="K34" s="133">
        <f>'[1]Л'!K45</f>
        <v>0</v>
      </c>
      <c r="L34" s="133">
        <f>'[1]Л'!L45</f>
        <v>0</v>
      </c>
      <c r="M34" s="133">
        <f>'[1]Л'!M45</f>
        <v>0</v>
      </c>
      <c r="N34" s="133">
        <f t="shared" si="2"/>
        <v>69867</v>
      </c>
    </row>
    <row r="35" spans="1:14" ht="25.5" hidden="1">
      <c r="A35" s="47" t="s">
        <v>125</v>
      </c>
      <c r="B35" s="82" t="s">
        <v>230</v>
      </c>
      <c r="C35" s="133">
        <f t="shared" si="0"/>
        <v>0</v>
      </c>
      <c r="D35" s="133"/>
      <c r="E35" s="133"/>
      <c r="F35" s="133"/>
      <c r="G35" s="133"/>
      <c r="H35" s="133">
        <f t="shared" si="1"/>
        <v>0</v>
      </c>
      <c r="I35" s="133"/>
      <c r="J35" s="133"/>
      <c r="K35" s="133"/>
      <c r="L35" s="133"/>
      <c r="M35" s="133"/>
      <c r="N35" s="133">
        <f t="shared" si="2"/>
        <v>0</v>
      </c>
    </row>
    <row r="36" spans="1:14" ht="25.5">
      <c r="A36" s="47" t="s">
        <v>126</v>
      </c>
      <c r="B36" s="82" t="s">
        <v>100</v>
      </c>
      <c r="C36" s="133">
        <f t="shared" si="0"/>
        <v>217388</v>
      </c>
      <c r="D36" s="133">
        <f>'[1]Л'!D47</f>
        <v>217388</v>
      </c>
      <c r="E36" s="133">
        <f>'[1]Л'!E47</f>
        <v>0</v>
      </c>
      <c r="F36" s="133">
        <f>'[1]Л'!F47</f>
        <v>0</v>
      </c>
      <c r="G36" s="133">
        <f>'[1]Л'!G47</f>
        <v>0</v>
      </c>
      <c r="H36" s="133">
        <f t="shared" si="1"/>
        <v>0</v>
      </c>
      <c r="I36" s="133">
        <f>'[1]Л'!I47</f>
        <v>0</v>
      </c>
      <c r="J36" s="133">
        <f>'[1]Л'!J47</f>
        <v>0</v>
      </c>
      <c r="K36" s="133">
        <f>'[1]Л'!K47</f>
        <v>0</v>
      </c>
      <c r="L36" s="133">
        <f>'[1]Л'!L47</f>
        <v>0</v>
      </c>
      <c r="M36" s="133">
        <f>'[1]Л'!M47</f>
        <v>0</v>
      </c>
      <c r="N36" s="133">
        <f t="shared" si="2"/>
        <v>217388</v>
      </c>
    </row>
    <row r="37" spans="1:14" ht="25.5">
      <c r="A37" s="47" t="s">
        <v>127</v>
      </c>
      <c r="B37" s="82" t="s">
        <v>178</v>
      </c>
      <c r="C37" s="133">
        <f t="shared" si="0"/>
        <v>723557</v>
      </c>
      <c r="D37" s="133">
        <f>'[1]Л'!D48</f>
        <v>723557</v>
      </c>
      <c r="E37" s="133">
        <f>'[1]Л'!E48</f>
        <v>0</v>
      </c>
      <c r="F37" s="133">
        <f>'[1]Л'!F48</f>
        <v>0</v>
      </c>
      <c r="G37" s="133">
        <f>'[1]Л'!G48</f>
        <v>0</v>
      </c>
      <c r="H37" s="133">
        <f t="shared" si="1"/>
        <v>0</v>
      </c>
      <c r="I37" s="133">
        <f>'[1]Л'!I48</f>
        <v>0</v>
      </c>
      <c r="J37" s="133">
        <f>'[1]Л'!J48</f>
        <v>0</v>
      </c>
      <c r="K37" s="133">
        <f>'[1]Л'!K48</f>
        <v>0</v>
      </c>
      <c r="L37" s="133">
        <f>'[1]Л'!L48</f>
        <v>0</v>
      </c>
      <c r="M37" s="133">
        <f>'[1]Л'!M48</f>
        <v>0</v>
      </c>
      <c r="N37" s="133">
        <f t="shared" si="2"/>
        <v>723557</v>
      </c>
    </row>
    <row r="38" spans="1:14" ht="25.5">
      <c r="A38" s="47" t="s">
        <v>128</v>
      </c>
      <c r="B38" s="82" t="s">
        <v>101</v>
      </c>
      <c r="C38" s="133">
        <f t="shared" si="0"/>
        <v>217338</v>
      </c>
      <c r="D38" s="133">
        <f>'[1]Л'!D49</f>
        <v>217338</v>
      </c>
      <c r="E38" s="133">
        <f>'[1]Л'!E49</f>
        <v>0</v>
      </c>
      <c r="F38" s="133">
        <f>'[1]Л'!F49</f>
        <v>0</v>
      </c>
      <c r="G38" s="133">
        <f>'[1]Л'!G49</f>
        <v>0</v>
      </c>
      <c r="H38" s="133">
        <f t="shared" si="1"/>
        <v>0</v>
      </c>
      <c r="I38" s="133">
        <f>'[1]Л'!I49</f>
        <v>0</v>
      </c>
      <c r="J38" s="133">
        <f>'[1]Л'!J49</f>
        <v>0</v>
      </c>
      <c r="K38" s="133">
        <f>'[1]Л'!K49</f>
        <v>0</v>
      </c>
      <c r="L38" s="133">
        <f>'[1]Л'!L49</f>
        <v>0</v>
      </c>
      <c r="M38" s="133">
        <f>'[1]Л'!M49</f>
        <v>0</v>
      </c>
      <c r="N38" s="133">
        <f t="shared" si="2"/>
        <v>217338</v>
      </c>
    </row>
    <row r="39" spans="1:14" ht="25.5">
      <c r="A39" s="47" t="s">
        <v>87</v>
      </c>
      <c r="B39" s="82" t="s">
        <v>162</v>
      </c>
      <c r="C39" s="133">
        <f t="shared" si="0"/>
        <v>30260</v>
      </c>
      <c r="D39" s="133">
        <f>'[1]Л'!D50</f>
        <v>30260</v>
      </c>
      <c r="E39" s="133">
        <f>'[1]Л'!E50</f>
        <v>0</v>
      </c>
      <c r="F39" s="133">
        <f>'[1]Л'!F50</f>
        <v>0</v>
      </c>
      <c r="G39" s="133">
        <f>'[1]Л'!G50</f>
        <v>0</v>
      </c>
      <c r="H39" s="133">
        <f t="shared" si="1"/>
        <v>0</v>
      </c>
      <c r="I39" s="133">
        <f>'[1]Л'!I50</f>
        <v>0</v>
      </c>
      <c r="J39" s="133">
        <f>'[1]Л'!J50</f>
        <v>0</v>
      </c>
      <c r="K39" s="133">
        <f>'[1]Л'!K50</f>
        <v>0</v>
      </c>
      <c r="L39" s="133">
        <f>'[1]Л'!L50</f>
        <v>0</v>
      </c>
      <c r="M39" s="133">
        <f>'[1]Л'!M50</f>
        <v>0</v>
      </c>
      <c r="N39" s="133">
        <f t="shared" si="2"/>
        <v>30260</v>
      </c>
    </row>
    <row r="40" spans="1:14" ht="12.75">
      <c r="A40" s="47" t="s">
        <v>224</v>
      </c>
      <c r="B40" s="108" t="s">
        <v>161</v>
      </c>
      <c r="C40" s="133">
        <f t="shared" si="0"/>
        <v>554165</v>
      </c>
      <c r="D40" s="133">
        <f>'[1]Л'!D51</f>
        <v>554165</v>
      </c>
      <c r="E40" s="133">
        <f>'[1]Л'!E51</f>
        <v>0</v>
      </c>
      <c r="F40" s="133">
        <f>'[1]Л'!F51</f>
        <v>0</v>
      </c>
      <c r="G40" s="133">
        <f>'[1]Л'!G51</f>
        <v>0</v>
      </c>
      <c r="H40" s="133">
        <f t="shared" si="1"/>
        <v>0</v>
      </c>
      <c r="I40" s="133">
        <f>'[1]Л'!I51</f>
        <v>0</v>
      </c>
      <c r="J40" s="133">
        <f>'[1]Л'!J51</f>
        <v>0</v>
      </c>
      <c r="K40" s="133">
        <f>'[1]Л'!K51</f>
        <v>0</v>
      </c>
      <c r="L40" s="133">
        <f>'[1]Л'!L51</f>
        <v>0</v>
      </c>
      <c r="M40" s="133">
        <f>'[1]Л'!M51</f>
        <v>0</v>
      </c>
      <c r="N40" s="133">
        <f t="shared" si="2"/>
        <v>554165</v>
      </c>
    </row>
    <row r="41" spans="1:14" ht="25.5">
      <c r="A41" s="47" t="s">
        <v>163</v>
      </c>
      <c r="B41" s="108" t="s">
        <v>164</v>
      </c>
      <c r="C41" s="133">
        <f t="shared" si="0"/>
        <v>658649</v>
      </c>
      <c r="D41" s="133">
        <f>'[1]Л'!D52</f>
        <v>658649</v>
      </c>
      <c r="E41" s="133">
        <f>'[1]Л'!E52</f>
        <v>0</v>
      </c>
      <c r="F41" s="133">
        <f>'[1]Л'!F52</f>
        <v>0</v>
      </c>
      <c r="G41" s="133">
        <f>'[1]Л'!G52</f>
        <v>0</v>
      </c>
      <c r="H41" s="133">
        <f t="shared" si="1"/>
        <v>0</v>
      </c>
      <c r="I41" s="133">
        <f>'[1]Л'!I52</f>
        <v>0</v>
      </c>
      <c r="J41" s="133">
        <f>'[1]Л'!J52</f>
        <v>0</v>
      </c>
      <c r="K41" s="133">
        <f>'[1]Л'!K52</f>
        <v>0</v>
      </c>
      <c r="L41" s="133">
        <f>'[1]Л'!L52</f>
        <v>0</v>
      </c>
      <c r="M41" s="133">
        <f>'[1]Л'!M52</f>
        <v>0</v>
      </c>
      <c r="N41" s="133">
        <f t="shared" si="2"/>
        <v>658649</v>
      </c>
    </row>
    <row r="42" spans="1:14" ht="38.25">
      <c r="A42" s="26" t="s">
        <v>88</v>
      </c>
      <c r="B42" s="74" t="s">
        <v>132</v>
      </c>
      <c r="C42" s="133">
        <f>D42+G42</f>
        <v>2294458</v>
      </c>
      <c r="D42" s="133">
        <f>'[1]Л'!D53</f>
        <v>2294458</v>
      </c>
      <c r="E42" s="133">
        <f>'[1]Л'!E53</f>
        <v>0</v>
      </c>
      <c r="F42" s="133">
        <f>'[1]Л'!F53</f>
        <v>0</v>
      </c>
      <c r="G42" s="133">
        <f>'[1]Л'!G53</f>
        <v>0</v>
      </c>
      <c r="H42" s="133">
        <f>I42+L42</f>
        <v>0</v>
      </c>
      <c r="I42" s="133">
        <f>'[1]Л'!I53</f>
        <v>0</v>
      </c>
      <c r="J42" s="133">
        <f>'[1]Л'!J53</f>
        <v>0</v>
      </c>
      <c r="K42" s="133">
        <f>'[1]Л'!K53</f>
        <v>0</v>
      </c>
      <c r="L42" s="133">
        <f>'[1]Л'!L53</f>
        <v>0</v>
      </c>
      <c r="M42" s="133">
        <f>'[1]Л'!M53</f>
        <v>0</v>
      </c>
      <c r="N42" s="133">
        <f>C42+H42</f>
        <v>2294458</v>
      </c>
    </row>
    <row r="43" spans="1:14" ht="25.5">
      <c r="A43" s="47" t="s">
        <v>44</v>
      </c>
      <c r="B43" s="74" t="s">
        <v>290</v>
      </c>
      <c r="C43" s="133">
        <f t="shared" si="0"/>
        <v>92100</v>
      </c>
      <c r="D43" s="133">
        <f>'[1]Л'!D57</f>
        <v>92100</v>
      </c>
      <c r="E43" s="133">
        <f>'[1]Л'!E57</f>
        <v>0</v>
      </c>
      <c r="F43" s="133">
        <f>'[1]Л'!F57</f>
        <v>0</v>
      </c>
      <c r="G43" s="133">
        <f>'[1]Л'!G57</f>
        <v>0</v>
      </c>
      <c r="H43" s="133">
        <f t="shared" si="1"/>
        <v>0</v>
      </c>
      <c r="I43" s="133">
        <f>'[1]Л'!I57</f>
        <v>0</v>
      </c>
      <c r="J43" s="133">
        <f>'[1]Л'!J57</f>
        <v>0</v>
      </c>
      <c r="K43" s="133">
        <f>'[1]Л'!K57</f>
        <v>0</v>
      </c>
      <c r="L43" s="133">
        <f>'[1]Л'!L57</f>
        <v>0</v>
      </c>
      <c r="M43" s="133">
        <f>'[1]Л'!M57</f>
        <v>0</v>
      </c>
      <c r="N43" s="133">
        <f t="shared" si="2"/>
        <v>92100</v>
      </c>
    </row>
    <row r="44" spans="1:14" ht="76.5" hidden="1">
      <c r="A44" s="45" t="s">
        <v>281</v>
      </c>
      <c r="B44" s="52" t="s">
        <v>283</v>
      </c>
      <c r="C44" s="133">
        <f t="shared" si="0"/>
        <v>0</v>
      </c>
      <c r="D44" s="133">
        <f>'[1]Л'!D58</f>
        <v>0</v>
      </c>
      <c r="E44" s="133">
        <f>'[1]Л'!E58</f>
        <v>0</v>
      </c>
      <c r="F44" s="133">
        <f>'[1]Л'!F58</f>
        <v>0</v>
      </c>
      <c r="G44" s="133">
        <f>'[1]Л'!G58</f>
        <v>0</v>
      </c>
      <c r="H44" s="133">
        <f t="shared" si="1"/>
        <v>0</v>
      </c>
      <c r="I44" s="133">
        <f>'[1]Л'!I58</f>
        <v>0</v>
      </c>
      <c r="J44" s="133">
        <f>'[1]Л'!J58</f>
        <v>0</v>
      </c>
      <c r="K44" s="133">
        <f>'[1]Л'!K58</f>
        <v>0</v>
      </c>
      <c r="L44" s="133">
        <f>'[1]Л'!L58</f>
        <v>0</v>
      </c>
      <c r="M44" s="133">
        <f>'[1]Л'!M58</f>
        <v>0</v>
      </c>
      <c r="N44" s="133">
        <f t="shared" si="2"/>
        <v>0</v>
      </c>
    </row>
    <row r="45" spans="1:14" ht="38.25">
      <c r="A45" s="47" t="s">
        <v>145</v>
      </c>
      <c r="B45" s="74" t="s">
        <v>217</v>
      </c>
      <c r="C45" s="133">
        <f t="shared" si="0"/>
        <v>25350</v>
      </c>
      <c r="D45" s="133">
        <f>'[1]Л'!D18</f>
        <v>25350</v>
      </c>
      <c r="E45" s="133">
        <f>'[1]Л'!E18</f>
        <v>0</v>
      </c>
      <c r="F45" s="133">
        <f>'[1]Л'!F18</f>
        <v>0</v>
      </c>
      <c r="G45" s="133">
        <f>'[1]Л'!G18</f>
        <v>0</v>
      </c>
      <c r="H45" s="133">
        <f t="shared" si="1"/>
        <v>0</v>
      </c>
      <c r="I45" s="133">
        <f>'[1]Л'!I18</f>
        <v>0</v>
      </c>
      <c r="J45" s="133">
        <f>'[1]Л'!J18</f>
        <v>0</v>
      </c>
      <c r="K45" s="133">
        <f>'[1]Л'!K18</f>
        <v>0</v>
      </c>
      <c r="L45" s="133">
        <f>'[1]Л'!L18</f>
        <v>0</v>
      </c>
      <c r="M45" s="133">
        <f>'[1]Л'!M18</f>
        <v>0</v>
      </c>
      <c r="N45" s="133">
        <f t="shared" si="2"/>
        <v>25350</v>
      </c>
    </row>
    <row r="46" spans="1:14" ht="25.5">
      <c r="A46" s="47" t="s">
        <v>119</v>
      </c>
      <c r="B46" s="82" t="s">
        <v>133</v>
      </c>
      <c r="C46" s="133">
        <f t="shared" si="0"/>
        <v>175940</v>
      </c>
      <c r="D46" s="133">
        <f>'[1]Л'!D62</f>
        <v>175940</v>
      </c>
      <c r="E46" s="133">
        <f>'[1]Л'!E62</f>
        <v>0</v>
      </c>
      <c r="F46" s="133">
        <f>'[1]Л'!F62</f>
        <v>0</v>
      </c>
      <c r="G46" s="133">
        <f>'[1]Л'!G62</f>
        <v>0</v>
      </c>
      <c r="H46" s="133">
        <f t="shared" si="1"/>
        <v>0</v>
      </c>
      <c r="I46" s="133">
        <f>'[1]Л'!I62</f>
        <v>0</v>
      </c>
      <c r="J46" s="133">
        <f>'[1]Л'!J62</f>
        <v>0</v>
      </c>
      <c r="K46" s="133">
        <f>'[1]Л'!K62</f>
        <v>0</v>
      </c>
      <c r="L46" s="133">
        <f>'[1]Л'!L62</f>
        <v>0</v>
      </c>
      <c r="M46" s="133">
        <f>'[1]Л'!M62</f>
        <v>0</v>
      </c>
      <c r="N46" s="133">
        <f t="shared" si="2"/>
        <v>175940</v>
      </c>
    </row>
    <row r="47" spans="1:14" ht="12.75">
      <c r="A47" s="47">
        <v>100000</v>
      </c>
      <c r="B47" s="82" t="s">
        <v>48</v>
      </c>
      <c r="C47" s="133">
        <f t="shared" si="0"/>
        <v>250000</v>
      </c>
      <c r="D47" s="133">
        <f>D48</f>
        <v>250000</v>
      </c>
      <c r="E47" s="133">
        <f>E48</f>
        <v>0</v>
      </c>
      <c r="F47" s="133">
        <f>F48</f>
        <v>99500</v>
      </c>
      <c r="G47" s="133">
        <f>G48</f>
        <v>0</v>
      </c>
      <c r="H47" s="133">
        <f t="shared" si="1"/>
        <v>30000</v>
      </c>
      <c r="I47" s="133">
        <f>I48</f>
        <v>30000</v>
      </c>
      <c r="J47" s="133">
        <f>J48</f>
        <v>0</v>
      </c>
      <c r="K47" s="133">
        <f>K48</f>
        <v>15000</v>
      </c>
      <c r="L47" s="133">
        <f>L48</f>
        <v>0</v>
      </c>
      <c r="M47" s="133">
        <f>M48</f>
        <v>0</v>
      </c>
      <c r="N47" s="133">
        <f t="shared" si="2"/>
        <v>280000</v>
      </c>
    </row>
    <row r="48" spans="1:14" ht="12.75">
      <c r="A48" s="47">
        <v>100203</v>
      </c>
      <c r="B48" s="82" t="s">
        <v>49</v>
      </c>
      <c r="C48" s="133">
        <f t="shared" si="0"/>
        <v>250000</v>
      </c>
      <c r="D48" s="133">
        <f>'[1]Л'!D65</f>
        <v>250000</v>
      </c>
      <c r="E48" s="133">
        <f>'[1]Л'!E65</f>
        <v>0</v>
      </c>
      <c r="F48" s="133">
        <f>'[1]Л'!F65</f>
        <v>99500</v>
      </c>
      <c r="G48" s="133">
        <f>'[1]Л'!G65</f>
        <v>0</v>
      </c>
      <c r="H48" s="133">
        <f t="shared" si="1"/>
        <v>30000</v>
      </c>
      <c r="I48" s="133">
        <f>'[1]Л'!I65</f>
        <v>30000</v>
      </c>
      <c r="J48" s="133">
        <f>'[1]Л'!J65</f>
        <v>0</v>
      </c>
      <c r="K48" s="133">
        <f>'[1]Л'!K65</f>
        <v>15000</v>
      </c>
      <c r="L48" s="133">
        <f>'[1]Л'!L65</f>
        <v>0</v>
      </c>
      <c r="M48" s="133">
        <f>'[1]Л'!M65</f>
        <v>0</v>
      </c>
      <c r="N48" s="133">
        <f t="shared" si="2"/>
        <v>280000</v>
      </c>
    </row>
    <row r="49" spans="1:14" ht="12.75" hidden="1">
      <c r="A49" s="50">
        <v>130000</v>
      </c>
      <c r="B49" s="82" t="s">
        <v>76</v>
      </c>
      <c r="C49" s="133">
        <f t="shared" si="0"/>
        <v>0</v>
      </c>
      <c r="D49" s="133">
        <f>D50</f>
        <v>0</v>
      </c>
      <c r="E49" s="133">
        <f>E50</f>
        <v>0</v>
      </c>
      <c r="F49" s="133">
        <f>F50</f>
        <v>0</v>
      </c>
      <c r="G49" s="133">
        <f>G50</f>
        <v>0</v>
      </c>
      <c r="H49" s="133">
        <f t="shared" si="1"/>
        <v>0</v>
      </c>
      <c r="I49" s="133">
        <f>I50</f>
        <v>0</v>
      </c>
      <c r="J49" s="133">
        <f>J50</f>
        <v>0</v>
      </c>
      <c r="K49" s="133">
        <f>K50</f>
        <v>0</v>
      </c>
      <c r="L49" s="133">
        <f>L50</f>
        <v>0</v>
      </c>
      <c r="M49" s="133">
        <f>M50</f>
        <v>0</v>
      </c>
      <c r="N49" s="133">
        <f t="shared" si="2"/>
        <v>0</v>
      </c>
    </row>
    <row r="50" spans="1:14" ht="25.5" hidden="1">
      <c r="A50" s="50">
        <v>130102</v>
      </c>
      <c r="B50" s="82" t="s">
        <v>1</v>
      </c>
      <c r="C50" s="133">
        <f t="shared" si="0"/>
        <v>0</v>
      </c>
      <c r="D50" s="133"/>
      <c r="E50" s="133"/>
      <c r="F50" s="133"/>
      <c r="G50" s="133"/>
      <c r="H50" s="133">
        <f t="shared" si="1"/>
        <v>0</v>
      </c>
      <c r="I50" s="133"/>
      <c r="J50" s="133"/>
      <c r="K50" s="133"/>
      <c r="L50" s="133"/>
      <c r="M50" s="133"/>
      <c r="N50" s="133">
        <f t="shared" si="2"/>
        <v>0</v>
      </c>
    </row>
    <row r="51" spans="1:14" ht="12.75">
      <c r="A51" s="50" t="s">
        <v>134</v>
      </c>
      <c r="B51" s="82" t="s">
        <v>89</v>
      </c>
      <c r="C51" s="133">
        <f t="shared" si="0"/>
        <v>0</v>
      </c>
      <c r="D51" s="133">
        <f>D52</f>
        <v>0</v>
      </c>
      <c r="E51" s="133">
        <f>E52</f>
        <v>0</v>
      </c>
      <c r="F51" s="133">
        <f>F52</f>
        <v>0</v>
      </c>
      <c r="G51" s="133">
        <f>G52</f>
        <v>0</v>
      </c>
      <c r="H51" s="133">
        <f t="shared" si="1"/>
        <v>98000</v>
      </c>
      <c r="I51" s="133">
        <f>I52</f>
        <v>88000</v>
      </c>
      <c r="J51" s="133">
        <f>J52</f>
        <v>0</v>
      </c>
      <c r="K51" s="133">
        <f>K52</f>
        <v>0</v>
      </c>
      <c r="L51" s="133">
        <f>L52</f>
        <v>10000</v>
      </c>
      <c r="M51" s="133">
        <f>M52</f>
        <v>0</v>
      </c>
      <c r="N51" s="133">
        <f t="shared" si="2"/>
        <v>98000</v>
      </c>
    </row>
    <row r="52" spans="1:14" ht="12.75">
      <c r="A52" s="50" t="s">
        <v>68</v>
      </c>
      <c r="B52" s="21" t="s">
        <v>89</v>
      </c>
      <c r="C52" s="133">
        <f t="shared" si="0"/>
        <v>0</v>
      </c>
      <c r="D52" s="133">
        <f>'[1]Л'!D19</f>
        <v>0</v>
      </c>
      <c r="E52" s="133">
        <f>'[1]Л'!E19</f>
        <v>0</v>
      </c>
      <c r="F52" s="133">
        <f>'[1]Л'!F19</f>
        <v>0</v>
      </c>
      <c r="G52" s="133">
        <f>'[1]Л'!G19</f>
        <v>0</v>
      </c>
      <c r="H52" s="133">
        <f t="shared" si="1"/>
        <v>98000</v>
      </c>
      <c r="I52" s="133">
        <f>'[1]Л'!I19</f>
        <v>88000</v>
      </c>
      <c r="J52" s="133">
        <f>'[1]Л'!J19</f>
        <v>0</v>
      </c>
      <c r="K52" s="133">
        <f>'[1]Л'!K19</f>
        <v>0</v>
      </c>
      <c r="L52" s="133">
        <f>'[1]Л'!L19</f>
        <v>10000</v>
      </c>
      <c r="M52" s="133">
        <f>'[1]Л'!M19</f>
        <v>0</v>
      </c>
      <c r="N52" s="133">
        <f t="shared" si="2"/>
        <v>98000</v>
      </c>
    </row>
    <row r="53" spans="1:14" ht="12.75">
      <c r="A53" s="50" t="s">
        <v>135</v>
      </c>
      <c r="B53" s="21" t="s">
        <v>69</v>
      </c>
      <c r="C53" s="133">
        <f t="shared" si="0"/>
        <v>318720</v>
      </c>
      <c r="D53" s="133">
        <f>D54</f>
        <v>198720</v>
      </c>
      <c r="E53" s="133">
        <f>E54</f>
        <v>0</v>
      </c>
      <c r="F53" s="133">
        <f>F54</f>
        <v>5300</v>
      </c>
      <c r="G53" s="133">
        <f>G54</f>
        <v>120000</v>
      </c>
      <c r="H53" s="133">
        <f t="shared" si="1"/>
        <v>0</v>
      </c>
      <c r="I53" s="133">
        <f>I54</f>
        <v>0</v>
      </c>
      <c r="J53" s="133">
        <f>J54</f>
        <v>0</v>
      </c>
      <c r="K53" s="133">
        <f>K54</f>
        <v>0</v>
      </c>
      <c r="L53" s="133">
        <f>L54</f>
        <v>0</v>
      </c>
      <c r="M53" s="133">
        <f>M54</f>
        <v>0</v>
      </c>
      <c r="N53" s="133">
        <f t="shared" si="2"/>
        <v>318720</v>
      </c>
    </row>
    <row r="54" spans="1:14" ht="12.75">
      <c r="A54" s="50" t="s">
        <v>70</v>
      </c>
      <c r="B54" s="74" t="s">
        <v>71</v>
      </c>
      <c r="C54" s="133">
        <f t="shared" si="0"/>
        <v>318720</v>
      </c>
      <c r="D54" s="133">
        <f>'[1]Л'!D20+'[1]Л'!D66</f>
        <v>198720</v>
      </c>
      <c r="E54" s="133">
        <f>'[1]Л'!E20+'[1]Л'!E66</f>
        <v>0</v>
      </c>
      <c r="F54" s="133">
        <f>'[1]Л'!F20+'[1]Л'!F66</f>
        <v>5300</v>
      </c>
      <c r="G54" s="133">
        <f>'[1]Л'!G20+'[1]Л'!G66</f>
        <v>120000</v>
      </c>
      <c r="H54" s="133">
        <f t="shared" si="1"/>
        <v>0</v>
      </c>
      <c r="I54" s="133">
        <f>'[1]Л'!I20+'[1]Л'!I66</f>
        <v>0</v>
      </c>
      <c r="J54" s="133">
        <f>'[1]Л'!J20+'[1]Л'!J66</f>
        <v>0</v>
      </c>
      <c r="K54" s="133">
        <f>'[1]Л'!K20+'[1]Л'!K66</f>
        <v>0</v>
      </c>
      <c r="L54" s="133">
        <f>'[1]Л'!L20+'[1]Л'!L66</f>
        <v>0</v>
      </c>
      <c r="M54" s="133">
        <f>'[1]Л'!M20+'[1]Л'!M66</f>
        <v>0</v>
      </c>
      <c r="N54" s="133">
        <f t="shared" si="2"/>
        <v>318720</v>
      </c>
    </row>
    <row r="55" spans="1:14" ht="12.75">
      <c r="A55" s="47"/>
      <c r="B55" s="82" t="s">
        <v>72</v>
      </c>
      <c r="C55" s="133">
        <f t="shared" si="0"/>
        <v>57617619</v>
      </c>
      <c r="D55" s="133">
        <f>D11+D12+D20+D25+D47+D49+D51+D53</f>
        <v>57497619</v>
      </c>
      <c r="E55" s="133">
        <f>E11+E12+E20+E25+E47+E49+E51+E53</f>
        <v>26244123</v>
      </c>
      <c r="F55" s="133">
        <f>F11+F12+F20+F25+F47+F49+F51+F53</f>
        <v>4489379</v>
      </c>
      <c r="G55" s="133">
        <f>G11+G12+G20+G25+G47+G49+G51+G53</f>
        <v>120000</v>
      </c>
      <c r="H55" s="133">
        <f t="shared" si="1"/>
        <v>2231514</v>
      </c>
      <c r="I55" s="133">
        <f>I11+I12+I20+I25+I47+I49+I51+I53</f>
        <v>2182814</v>
      </c>
      <c r="J55" s="133">
        <f>J11+J12+J20+J25+J47+J49+J51+J53</f>
        <v>580300</v>
      </c>
      <c r="K55" s="133">
        <f>K11+K12+K20+K25+K47+K49+K51+K53</f>
        <v>247390</v>
      </c>
      <c r="L55" s="133">
        <f>L11+L12+L20+L25+L47+L49+L51+L53</f>
        <v>48700</v>
      </c>
      <c r="M55" s="133">
        <f>M11+M12+M20+M25+M47+M49+M51+M53</f>
        <v>0</v>
      </c>
      <c r="N55" s="133">
        <f t="shared" si="2"/>
        <v>59849133</v>
      </c>
    </row>
    <row r="57" spans="1:13" ht="18">
      <c r="A57" s="164" t="s">
        <v>291</v>
      </c>
      <c r="B57" s="164"/>
      <c r="C57" s="97"/>
      <c r="D57" s="97"/>
      <c r="E57" s="97"/>
      <c r="F57" s="101"/>
      <c r="G57" s="97"/>
      <c r="H57" s="97"/>
      <c r="I57" s="97" t="s">
        <v>292</v>
      </c>
      <c r="J57" s="97"/>
      <c r="K57" s="97"/>
      <c r="L57" s="97"/>
      <c r="M57" s="97"/>
    </row>
    <row r="59" spans="3:14" ht="12.75">
      <c r="C59" s="134">
        <f>'[1]Л'!C69-C55</f>
        <v>0</v>
      </c>
      <c r="D59" s="134">
        <f>'[1]Л'!D69-D55</f>
        <v>0</v>
      </c>
      <c r="E59" s="134">
        <f>'[1]Л'!E69-E55</f>
        <v>0</v>
      </c>
      <c r="F59" s="134">
        <f>'[1]Л'!F69-F55</f>
        <v>0</v>
      </c>
      <c r="G59" s="134">
        <f>'[1]Л'!G69-G55</f>
        <v>0</v>
      </c>
      <c r="H59" s="134">
        <f>'[1]Л'!H69-H55</f>
        <v>0</v>
      </c>
      <c r="I59" s="134">
        <f>'[1]Л'!I69-I55</f>
        <v>0</v>
      </c>
      <c r="J59" s="134">
        <f>'[1]Л'!J69-J55</f>
        <v>0</v>
      </c>
      <c r="K59" s="134">
        <f>'[1]Л'!K69-K55</f>
        <v>0</v>
      </c>
      <c r="L59" s="134">
        <f>'[1]Л'!L69-L55</f>
        <v>0</v>
      </c>
      <c r="M59" s="134">
        <f>'[1]Л'!M69-M55</f>
        <v>0</v>
      </c>
      <c r="N59" s="134">
        <f>'[1]Л'!N69-N55</f>
        <v>0</v>
      </c>
    </row>
    <row r="60" spans="3:8" ht="12.75">
      <c r="C60" s="73"/>
      <c r="H60" s="73"/>
    </row>
  </sheetData>
  <mergeCells count="14">
    <mergeCell ref="E2:G2"/>
    <mergeCell ref="E3:G3"/>
    <mergeCell ref="L2:N2"/>
    <mergeCell ref="L3:N3"/>
    <mergeCell ref="A57:B57"/>
    <mergeCell ref="L1:N1"/>
    <mergeCell ref="L7:M7"/>
    <mergeCell ref="A8:A9"/>
    <mergeCell ref="B8:B9"/>
    <mergeCell ref="A5:M5"/>
    <mergeCell ref="C8:G8"/>
    <mergeCell ref="H8:M8"/>
    <mergeCell ref="N8:N9"/>
    <mergeCell ref="E1:G1"/>
  </mergeCells>
  <printOptions/>
  <pageMargins left="0.9055118110236221" right="0.35433070866141736" top="0.64" bottom="0.22" header="0.2362204724409449" footer="0.1968503937007874"/>
  <pageSetup fitToHeight="4" fitToWidth="1" horizontalDpi="300" verticalDpi="300" orientation="landscape"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AQ63"/>
  <sheetViews>
    <sheetView showZeros="0" view="pageBreakPreview" zoomScale="75" zoomScaleNormal="75" zoomScaleSheetLayoutView="75" workbookViewId="0" topLeftCell="A39">
      <selection activeCell="E58" sqref="E58"/>
    </sheetView>
  </sheetViews>
  <sheetFormatPr defaultColWidth="9.00390625" defaultRowHeight="12.75"/>
  <cols>
    <col min="1" max="1" width="8.00390625" style="22" customWidth="1"/>
    <col min="2" max="2" width="38.625" style="4" customWidth="1"/>
    <col min="3" max="3" width="12.125" style="23" customWidth="1"/>
    <col min="4" max="4" width="11.875" style="23" customWidth="1"/>
    <col min="5" max="5" width="12.00390625" style="23" customWidth="1"/>
    <col min="6" max="6" width="10.125" style="23" customWidth="1"/>
    <col min="7" max="7" width="11.375" style="23" customWidth="1"/>
    <col min="8" max="8" width="12.125" style="23" customWidth="1"/>
    <col min="9" max="9" width="11.875" style="23" customWidth="1"/>
    <col min="10" max="10" width="12.00390625" style="23" customWidth="1"/>
    <col min="11" max="11" width="10.00390625" style="23" customWidth="1"/>
    <col min="12" max="12" width="11.25390625" style="23" customWidth="1"/>
    <col min="13" max="13" width="9.00390625" style="23" customWidth="1"/>
    <col min="14" max="14" width="12.125" style="23" customWidth="1"/>
    <col min="15" max="16384" width="9.125" style="23" customWidth="1"/>
  </cols>
  <sheetData>
    <row r="1" spans="5:16" s="18" customFormat="1" ht="18">
      <c r="E1" s="174"/>
      <c r="F1" s="174"/>
      <c r="G1" s="174"/>
      <c r="H1" s="100"/>
      <c r="I1" s="100"/>
      <c r="J1" s="102"/>
      <c r="K1" s="162" t="s">
        <v>313</v>
      </c>
      <c r="L1" s="162"/>
      <c r="M1" s="162"/>
      <c r="N1" s="98"/>
      <c r="O1" s="98"/>
      <c r="P1" s="98"/>
    </row>
    <row r="2" spans="5:16" s="18" customFormat="1" ht="18">
      <c r="E2" s="174"/>
      <c r="F2" s="174"/>
      <c r="G2" s="174"/>
      <c r="H2" s="100"/>
      <c r="I2" s="100"/>
      <c r="J2" s="102"/>
      <c r="K2" s="162" t="s">
        <v>300</v>
      </c>
      <c r="L2" s="162"/>
      <c r="M2" s="162"/>
      <c r="N2" s="98"/>
      <c r="O2" s="98"/>
      <c r="P2" s="98"/>
    </row>
    <row r="3" spans="5:16" s="18" customFormat="1" ht="18">
      <c r="E3" s="174"/>
      <c r="F3" s="174"/>
      <c r="G3" s="174"/>
      <c r="H3" s="100"/>
      <c r="I3" s="100"/>
      <c r="J3" s="102"/>
      <c r="K3" s="162" t="s">
        <v>302</v>
      </c>
      <c r="L3" s="162"/>
      <c r="M3" s="162"/>
      <c r="N3" s="98"/>
      <c r="O3" s="98"/>
      <c r="P3" s="98"/>
    </row>
    <row r="4" s="18" customFormat="1" ht="12.75">
      <c r="N4" s="49"/>
    </row>
    <row r="5" spans="1:15" s="18" customFormat="1" ht="18">
      <c r="A5" s="161" t="s">
        <v>295</v>
      </c>
      <c r="B5" s="161"/>
      <c r="C5" s="161"/>
      <c r="D5" s="161"/>
      <c r="E5" s="161"/>
      <c r="F5" s="161"/>
      <c r="G5" s="161"/>
      <c r="H5" s="161"/>
      <c r="I5" s="161"/>
      <c r="J5" s="161"/>
      <c r="K5" s="161"/>
      <c r="L5" s="161"/>
      <c r="M5" s="161"/>
      <c r="N5" s="99"/>
      <c r="O5" s="99"/>
    </row>
    <row r="6" ht="18">
      <c r="E6" s="34"/>
    </row>
    <row r="7" spans="14:15" ht="12.75">
      <c r="N7" s="175" t="s">
        <v>298</v>
      </c>
      <c r="O7" s="175"/>
    </row>
    <row r="8" spans="1:14" ht="12.75">
      <c r="A8" s="170" t="s">
        <v>229</v>
      </c>
      <c r="B8" s="170" t="s">
        <v>187</v>
      </c>
      <c r="C8" s="176" t="s">
        <v>7</v>
      </c>
      <c r="D8" s="176"/>
      <c r="E8" s="176"/>
      <c r="F8" s="176"/>
      <c r="G8" s="176"/>
      <c r="H8" s="176" t="s">
        <v>8</v>
      </c>
      <c r="I8" s="176"/>
      <c r="J8" s="176"/>
      <c r="K8" s="176"/>
      <c r="L8" s="176"/>
      <c r="M8" s="176"/>
      <c r="N8" s="170" t="s">
        <v>166</v>
      </c>
    </row>
    <row r="9" spans="1:14" ht="51">
      <c r="A9" s="170"/>
      <c r="B9" s="170"/>
      <c r="C9" s="5" t="s">
        <v>167</v>
      </c>
      <c r="D9" s="5" t="s">
        <v>78</v>
      </c>
      <c r="E9" s="5" t="s">
        <v>168</v>
      </c>
      <c r="F9" s="5" t="s">
        <v>169</v>
      </c>
      <c r="G9" s="5" t="s">
        <v>240</v>
      </c>
      <c r="H9" s="5" t="s">
        <v>170</v>
      </c>
      <c r="I9" s="5" t="s">
        <v>171</v>
      </c>
      <c r="J9" s="5" t="s">
        <v>172</v>
      </c>
      <c r="K9" s="5" t="s">
        <v>169</v>
      </c>
      <c r="L9" s="5" t="s">
        <v>314</v>
      </c>
      <c r="M9" s="5" t="s">
        <v>173</v>
      </c>
      <c r="N9" s="170"/>
    </row>
    <row r="10" spans="1:14" ht="12.75">
      <c r="A10" s="5">
        <v>1</v>
      </c>
      <c r="B10" s="5">
        <v>2</v>
      </c>
      <c r="C10" s="5">
        <v>3</v>
      </c>
      <c r="D10" s="5">
        <v>4</v>
      </c>
      <c r="E10" s="5">
        <v>5</v>
      </c>
      <c r="F10" s="5">
        <v>6</v>
      </c>
      <c r="G10" s="5">
        <v>7</v>
      </c>
      <c r="H10" s="5">
        <v>8</v>
      </c>
      <c r="I10" s="5">
        <v>9</v>
      </c>
      <c r="J10" s="5">
        <v>10</v>
      </c>
      <c r="K10" s="5">
        <v>11</v>
      </c>
      <c r="L10" s="5">
        <v>12</v>
      </c>
      <c r="M10" s="5">
        <v>13</v>
      </c>
      <c r="N10" s="5">
        <v>14</v>
      </c>
    </row>
    <row r="11" spans="1:43" ht="12.75">
      <c r="A11" s="25" t="s">
        <v>15</v>
      </c>
      <c r="B11" s="6" t="s">
        <v>16</v>
      </c>
      <c r="C11" s="135">
        <f>D11+G11</f>
        <v>1981060</v>
      </c>
      <c r="D11" s="135">
        <f>'[1]Х'!D12+'[1]Х'!D27+'[1]Х'!D39+'[1]Х'!D67</f>
        <v>1981060</v>
      </c>
      <c r="E11" s="135">
        <f>'[1]Х'!E12+'[1]Х'!E27+'[1]Х'!E39+'[1]Х'!E67</f>
        <v>1248349</v>
      </c>
      <c r="F11" s="135">
        <f>'[1]Х'!F12+'[1]Х'!F27+'[1]Х'!F39+'[1]Х'!F67</f>
        <v>60441</v>
      </c>
      <c r="G11" s="135">
        <f>'[1]Х'!G12+'[1]Х'!G27+'[1]Х'!G39+'[1]Х'!G67</f>
        <v>0</v>
      </c>
      <c r="H11" s="135">
        <f aca="true" t="shared" si="0" ref="H11:H58">I11+L11</f>
        <v>0</v>
      </c>
      <c r="I11" s="135">
        <f>'[1]Х'!I12+'[1]Х'!I27+'[1]Х'!I39+'[1]Х'!I67</f>
        <v>0</v>
      </c>
      <c r="J11" s="135">
        <f>'[1]Х'!J12+'[1]Х'!J27+'[1]Х'!J39+'[1]Х'!J67</f>
        <v>0</v>
      </c>
      <c r="K11" s="135">
        <f>'[1]Х'!K12+'[1]Х'!K27+'[1]Х'!K39+'[1]Х'!K67</f>
        <v>0</v>
      </c>
      <c r="L11" s="135">
        <f>'[1]Х'!L12+'[1]Х'!L27+'[1]Х'!L39+'[1]Х'!L67</f>
        <v>0</v>
      </c>
      <c r="M11" s="135">
        <f>'[1]Х'!M12+'[1]Х'!M27+'[1]Х'!M39+'[1]Х'!M67</f>
        <v>0</v>
      </c>
      <c r="N11" s="135">
        <f>C11+H11</f>
        <v>1981060</v>
      </c>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row>
    <row r="12" spans="1:43" ht="12.75">
      <c r="A12" s="84" t="s">
        <v>19</v>
      </c>
      <c r="B12" s="6" t="s">
        <v>174</v>
      </c>
      <c r="C12" s="135">
        <f aca="true" t="shared" si="1" ref="C12:C52">D12+G12</f>
        <v>20134394</v>
      </c>
      <c r="D12" s="115">
        <f>SUM(D13:D21)</f>
        <v>20124394</v>
      </c>
      <c r="E12" s="115">
        <f>SUM(E13:E21)</f>
        <v>12391772</v>
      </c>
      <c r="F12" s="115">
        <f>SUM(F13:F21)</f>
        <v>2240119</v>
      </c>
      <c r="G12" s="115">
        <f>SUM(G13:G21)</f>
        <v>10000</v>
      </c>
      <c r="H12" s="135">
        <f t="shared" si="0"/>
        <v>721749</v>
      </c>
      <c r="I12" s="115">
        <f>SUM(I13:I20)</f>
        <v>719749</v>
      </c>
      <c r="J12" s="115">
        <f>SUM(J13:J20)</f>
        <v>61176</v>
      </c>
      <c r="K12" s="115">
        <f>SUM(K13:K20)</f>
        <v>39159</v>
      </c>
      <c r="L12" s="115">
        <f>SUM(L13:L20)</f>
        <v>2000</v>
      </c>
      <c r="M12" s="115">
        <f>SUM(M13:M20)</f>
        <v>0</v>
      </c>
      <c r="N12" s="135">
        <f aca="true" t="shared" si="2" ref="N12:N58">C12+H12</f>
        <v>20856143</v>
      </c>
      <c r="O12" s="54"/>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row>
    <row r="13" spans="1:43" ht="12.75">
      <c r="A13" s="84" t="s">
        <v>79</v>
      </c>
      <c r="B13" s="6" t="s">
        <v>75</v>
      </c>
      <c r="C13" s="135">
        <f t="shared" si="1"/>
        <v>6318506</v>
      </c>
      <c r="D13" s="135">
        <f>'[1]Х'!D29</f>
        <v>6318506</v>
      </c>
      <c r="E13" s="135">
        <f>'[1]Х'!E29</f>
        <v>3482190</v>
      </c>
      <c r="F13" s="135">
        <f>'[1]Х'!F29</f>
        <v>966793</v>
      </c>
      <c r="G13" s="135">
        <f>'[1]Х'!G29</f>
        <v>0</v>
      </c>
      <c r="H13" s="135">
        <f t="shared" si="0"/>
        <v>528342</v>
      </c>
      <c r="I13" s="135">
        <f>'[1]Х'!I29</f>
        <v>528342</v>
      </c>
      <c r="J13" s="135">
        <f>'[1]Х'!J29</f>
        <v>0</v>
      </c>
      <c r="K13" s="135">
        <f>'[1]Х'!K29</f>
        <v>4265</v>
      </c>
      <c r="L13" s="135">
        <f>'[1]Х'!L29</f>
        <v>0</v>
      </c>
      <c r="M13" s="135">
        <f>'[1]Х'!M29</f>
        <v>0</v>
      </c>
      <c r="N13" s="135">
        <f t="shared" si="2"/>
        <v>6846848</v>
      </c>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row>
    <row r="14" spans="1:43" ht="51">
      <c r="A14" s="84" t="s">
        <v>21</v>
      </c>
      <c r="B14" s="6" t="s">
        <v>247</v>
      </c>
      <c r="C14" s="135">
        <f t="shared" si="1"/>
        <v>12988967</v>
      </c>
      <c r="D14" s="135">
        <f>'[1]Х'!D30</f>
        <v>12988967</v>
      </c>
      <c r="E14" s="135">
        <f>'[1]Х'!E30</f>
        <v>8423263</v>
      </c>
      <c r="F14" s="135">
        <f>'[1]Х'!F30</f>
        <v>1228726</v>
      </c>
      <c r="G14" s="135">
        <f>'[1]Х'!G30</f>
        <v>0</v>
      </c>
      <c r="H14" s="135">
        <f t="shared" si="0"/>
        <v>149948</v>
      </c>
      <c r="I14" s="135">
        <f>'[1]Х'!I30</f>
        <v>149948</v>
      </c>
      <c r="J14" s="135">
        <f>'[1]Х'!J30</f>
        <v>61176</v>
      </c>
      <c r="K14" s="135">
        <f>'[1]Х'!K30</f>
        <v>16014</v>
      </c>
      <c r="L14" s="135">
        <f>'[1]Х'!L30</f>
        <v>0</v>
      </c>
      <c r="M14" s="135">
        <f>'[1]Х'!M30</f>
        <v>0</v>
      </c>
      <c r="N14" s="135">
        <f t="shared" si="2"/>
        <v>13138915</v>
      </c>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row>
    <row r="15" spans="1:43" ht="12.75" hidden="1">
      <c r="A15" s="84" t="s">
        <v>80</v>
      </c>
      <c r="B15" s="6" t="s">
        <v>94</v>
      </c>
      <c r="C15" s="135">
        <f t="shared" si="1"/>
        <v>0</v>
      </c>
      <c r="D15" s="135">
        <f>'[1]Х'!D31</f>
        <v>0</v>
      </c>
      <c r="E15" s="135">
        <f>'[1]Х'!E31</f>
        <v>0</v>
      </c>
      <c r="F15" s="135">
        <f>'[1]Х'!F31</f>
        <v>0</v>
      </c>
      <c r="G15" s="135">
        <f>'[1]Х'!G31</f>
        <v>0</v>
      </c>
      <c r="H15" s="135">
        <f t="shared" si="0"/>
        <v>0</v>
      </c>
      <c r="I15" s="135">
        <f>'[1]Х'!I31</f>
        <v>0</v>
      </c>
      <c r="J15" s="135">
        <f>'[1]Х'!J31</f>
        <v>0</v>
      </c>
      <c r="K15" s="135">
        <f>'[1]Х'!K31</f>
        <v>0</v>
      </c>
      <c r="L15" s="135">
        <f>'[1]Х'!L31</f>
        <v>0</v>
      </c>
      <c r="M15" s="135">
        <f>'[1]Х'!M31</f>
        <v>0</v>
      </c>
      <c r="N15" s="135">
        <f t="shared" si="2"/>
        <v>0</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row>
    <row r="16" spans="1:43" ht="51">
      <c r="A16" s="84" t="s">
        <v>81</v>
      </c>
      <c r="B16" s="6" t="s">
        <v>82</v>
      </c>
      <c r="C16" s="135">
        <f t="shared" si="1"/>
        <v>132424</v>
      </c>
      <c r="D16" s="135">
        <f>'[1]Х'!D32</f>
        <v>132424</v>
      </c>
      <c r="E16" s="135">
        <f>'[1]Х'!E32</f>
        <v>96449</v>
      </c>
      <c r="F16" s="135">
        <f>'[1]Х'!F32</f>
        <v>0</v>
      </c>
      <c r="G16" s="135">
        <f>'[1]Х'!G32</f>
        <v>0</v>
      </c>
      <c r="H16" s="135">
        <f t="shared" si="0"/>
        <v>0</v>
      </c>
      <c r="I16" s="135">
        <f>'[1]Х'!I32</f>
        <v>0</v>
      </c>
      <c r="J16" s="135">
        <f>'[1]Х'!J32</f>
        <v>0</v>
      </c>
      <c r="K16" s="135">
        <f>'[1]Х'!K32</f>
        <v>0</v>
      </c>
      <c r="L16" s="135">
        <f>'[1]Х'!L32</f>
        <v>0</v>
      </c>
      <c r="M16" s="135">
        <f>'[1]Х'!M32</f>
        <v>0</v>
      </c>
      <c r="N16" s="135">
        <f t="shared" si="2"/>
        <v>132424</v>
      </c>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row>
    <row r="17" spans="1:43" ht="51">
      <c r="A17" s="45" t="s">
        <v>315</v>
      </c>
      <c r="B17" s="51" t="s">
        <v>316</v>
      </c>
      <c r="C17" s="135">
        <f t="shared" si="1"/>
        <v>9500</v>
      </c>
      <c r="D17" s="135">
        <f>'[1]Х'!D33</f>
        <v>9500</v>
      </c>
      <c r="E17" s="135">
        <f>'[1]Х'!E33</f>
        <v>0</v>
      </c>
      <c r="F17" s="135">
        <f>'[1]Х'!F33</f>
        <v>0</v>
      </c>
      <c r="G17" s="135">
        <f>'[1]Х'!G33</f>
        <v>0</v>
      </c>
      <c r="H17" s="135">
        <f t="shared" si="0"/>
        <v>0</v>
      </c>
      <c r="I17" s="135">
        <f>'[1]Х'!I33</f>
        <v>0</v>
      </c>
      <c r="J17" s="135">
        <f>'[1]Х'!J33</f>
        <v>0</v>
      </c>
      <c r="K17" s="135">
        <f>'[1]Х'!K33</f>
        <v>0</v>
      </c>
      <c r="L17" s="135">
        <f>'[1]Х'!L33</f>
        <v>0</v>
      </c>
      <c r="M17" s="135">
        <f>'[1]Х'!M33</f>
        <v>0</v>
      </c>
      <c r="N17" s="135">
        <f t="shared" si="2"/>
        <v>9500</v>
      </c>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row>
    <row r="18" spans="1:43" ht="25.5">
      <c r="A18" s="84" t="s">
        <v>24</v>
      </c>
      <c r="B18" s="6" t="s">
        <v>248</v>
      </c>
      <c r="C18" s="135">
        <f t="shared" si="1"/>
        <v>106211</v>
      </c>
      <c r="D18" s="135">
        <f>'[1]Х'!D34</f>
        <v>106211</v>
      </c>
      <c r="E18" s="135">
        <f>'[1]Х'!E34</f>
        <v>77357</v>
      </c>
      <c r="F18" s="135">
        <f>'[1]Х'!F34</f>
        <v>0</v>
      </c>
      <c r="G18" s="135">
        <f>'[1]Х'!G34</f>
        <v>0</v>
      </c>
      <c r="H18" s="135">
        <f t="shared" si="0"/>
        <v>0</v>
      </c>
      <c r="I18" s="135">
        <f>'[1]Х'!I34</f>
        <v>0</v>
      </c>
      <c r="J18" s="135">
        <f>'[1]Х'!J34</f>
        <v>0</v>
      </c>
      <c r="K18" s="135">
        <f>'[1]Х'!K34</f>
        <v>0</v>
      </c>
      <c r="L18" s="135">
        <f>'[1]Х'!L34</f>
        <v>0</v>
      </c>
      <c r="M18" s="135">
        <f>'[1]Х'!M34</f>
        <v>0</v>
      </c>
      <c r="N18" s="135">
        <f t="shared" si="2"/>
        <v>106211</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row>
    <row r="19" spans="1:43" ht="25.5">
      <c r="A19" s="84" t="s">
        <v>25</v>
      </c>
      <c r="B19" s="6" t="s">
        <v>249</v>
      </c>
      <c r="C19" s="135">
        <f t="shared" si="1"/>
        <v>250697</v>
      </c>
      <c r="D19" s="135">
        <f>'[1]Х'!D35</f>
        <v>246697</v>
      </c>
      <c r="E19" s="135">
        <f>'[1]Х'!E35</f>
        <v>170937</v>
      </c>
      <c r="F19" s="135">
        <f>'[1]Х'!F35</f>
        <v>0</v>
      </c>
      <c r="G19" s="135">
        <f>'[1]Х'!G35</f>
        <v>4000</v>
      </c>
      <c r="H19" s="135">
        <f t="shared" si="0"/>
        <v>0</v>
      </c>
      <c r="I19" s="135">
        <f>'[1]Х'!I35</f>
        <v>0</v>
      </c>
      <c r="J19" s="135">
        <f>'[1]Х'!J35</f>
        <v>0</v>
      </c>
      <c r="K19" s="135">
        <f>'[1]Х'!K35</f>
        <v>0</v>
      </c>
      <c r="L19" s="135">
        <f>'[1]Х'!L35</f>
        <v>0</v>
      </c>
      <c r="M19" s="135">
        <f>'[1]Х'!M35</f>
        <v>0</v>
      </c>
      <c r="N19" s="135">
        <f t="shared" si="2"/>
        <v>250697</v>
      </c>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row>
    <row r="20" spans="1:43" ht="25.5">
      <c r="A20" s="84" t="s">
        <v>26</v>
      </c>
      <c r="B20" s="6" t="s">
        <v>27</v>
      </c>
      <c r="C20" s="135">
        <f t="shared" si="1"/>
        <v>312984</v>
      </c>
      <c r="D20" s="135">
        <f>'[1]Х'!D36</f>
        <v>306984</v>
      </c>
      <c r="E20" s="135">
        <f>'[1]Х'!E36</f>
        <v>141576</v>
      </c>
      <c r="F20" s="135">
        <f>'[1]Х'!F36</f>
        <v>44600</v>
      </c>
      <c r="G20" s="135">
        <f>'[1]Х'!G36</f>
        <v>6000</v>
      </c>
      <c r="H20" s="135">
        <f t="shared" si="0"/>
        <v>43459</v>
      </c>
      <c r="I20" s="135">
        <f>'[1]Х'!I36</f>
        <v>41459</v>
      </c>
      <c r="J20" s="135">
        <f>'[1]Х'!J36</f>
        <v>0</v>
      </c>
      <c r="K20" s="135">
        <f>'[1]Х'!K36</f>
        <v>18880</v>
      </c>
      <c r="L20" s="135">
        <f>'[1]Х'!L36</f>
        <v>2000</v>
      </c>
      <c r="M20" s="135">
        <f>'[1]Х'!M36</f>
        <v>0</v>
      </c>
      <c r="N20" s="135">
        <f t="shared" si="2"/>
        <v>356443</v>
      </c>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row>
    <row r="21" spans="1:43" ht="38.25">
      <c r="A21" s="45" t="s">
        <v>317</v>
      </c>
      <c r="B21" s="29" t="s">
        <v>318</v>
      </c>
      <c r="C21" s="135">
        <f>D21+G21</f>
        <v>15105</v>
      </c>
      <c r="D21" s="135">
        <f>'[1]Х'!D37</f>
        <v>15105</v>
      </c>
      <c r="E21" s="135">
        <f>'[1]Х'!E37</f>
        <v>0</v>
      </c>
      <c r="F21" s="135">
        <f>'[1]Х'!F37</f>
        <v>0</v>
      </c>
      <c r="G21" s="135">
        <f>'[1]Х'!G37</f>
        <v>0</v>
      </c>
      <c r="H21" s="135">
        <f>I21+L21</f>
        <v>0</v>
      </c>
      <c r="I21" s="135">
        <f>'[1]Х'!I37</f>
        <v>0</v>
      </c>
      <c r="J21" s="135">
        <f>'[1]Х'!J37</f>
        <v>0</v>
      </c>
      <c r="K21" s="135">
        <f>'[1]Х'!K37</f>
        <v>0</v>
      </c>
      <c r="L21" s="135">
        <f>'[1]Х'!L37</f>
        <v>0</v>
      </c>
      <c r="M21" s="135">
        <f>'[1]Х'!M37</f>
        <v>0</v>
      </c>
      <c r="N21" s="135">
        <f>C21+H21</f>
        <v>15105</v>
      </c>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row>
    <row r="22" spans="1:43" ht="12.75">
      <c r="A22" s="84" t="s">
        <v>28</v>
      </c>
      <c r="B22" s="6" t="s">
        <v>83</v>
      </c>
      <c r="C22" s="135">
        <f t="shared" si="1"/>
        <v>4138100</v>
      </c>
      <c r="D22" s="115">
        <f>SUM(D23:D25)</f>
        <v>4138100</v>
      </c>
      <c r="E22" s="115">
        <f>SUM(E23:E25)</f>
        <v>2508500</v>
      </c>
      <c r="F22" s="115">
        <f>SUM(F23:F25)</f>
        <v>313500</v>
      </c>
      <c r="G22" s="115">
        <f>SUM(G23:G25)</f>
        <v>0</v>
      </c>
      <c r="H22" s="135">
        <f t="shared" si="0"/>
        <v>764261</v>
      </c>
      <c r="I22" s="115">
        <f>SUM(I23:I25)</f>
        <v>723061</v>
      </c>
      <c r="J22" s="115">
        <f>SUM(J23:J25)</f>
        <v>231844</v>
      </c>
      <c r="K22" s="115">
        <f>SUM(K23:K25)</f>
        <v>30091</v>
      </c>
      <c r="L22" s="115">
        <f>SUM(L23:L25)</f>
        <v>41200</v>
      </c>
      <c r="M22" s="115">
        <f>SUM(M23:M24)</f>
        <v>0</v>
      </c>
      <c r="N22" s="135">
        <f t="shared" si="2"/>
        <v>4902361</v>
      </c>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row>
    <row r="23" spans="1:43" ht="12.75">
      <c r="A23" s="84" t="s">
        <v>84</v>
      </c>
      <c r="B23" s="6" t="s">
        <v>85</v>
      </c>
      <c r="C23" s="135">
        <f t="shared" si="1"/>
        <v>1769850</v>
      </c>
      <c r="D23" s="135">
        <f>'[1]Х'!D14</f>
        <v>1769850</v>
      </c>
      <c r="E23" s="135">
        <f>'[1]Х'!E14</f>
        <v>1046800</v>
      </c>
      <c r="F23" s="135">
        <f>'[1]Х'!F14</f>
        <v>207800</v>
      </c>
      <c r="G23" s="135">
        <f>'[1]Х'!G14</f>
        <v>0</v>
      </c>
      <c r="H23" s="135">
        <f t="shared" si="0"/>
        <v>122000</v>
      </c>
      <c r="I23" s="135">
        <f>'[1]Х'!I14</f>
        <v>107000</v>
      </c>
      <c r="J23" s="135">
        <f>'[1]Х'!J14</f>
        <v>0</v>
      </c>
      <c r="K23" s="135">
        <f>'[1]Х'!K14</f>
        <v>7700</v>
      </c>
      <c r="L23" s="135">
        <f>'[1]Х'!L14</f>
        <v>15000</v>
      </c>
      <c r="M23" s="135">
        <f>'[1]Х'!M14</f>
        <v>0</v>
      </c>
      <c r="N23" s="135">
        <f t="shared" si="2"/>
        <v>1891850</v>
      </c>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row>
    <row r="24" spans="1:43" ht="12.75">
      <c r="A24" s="84" t="s">
        <v>32</v>
      </c>
      <c r="B24" s="6" t="s">
        <v>86</v>
      </c>
      <c r="C24" s="135">
        <f t="shared" si="1"/>
        <v>2323450</v>
      </c>
      <c r="D24" s="135">
        <f>'[1]Х'!D15</f>
        <v>2323450</v>
      </c>
      <c r="E24" s="135">
        <f>'[1]Х'!E15</f>
        <v>1461700</v>
      </c>
      <c r="F24" s="135">
        <f>'[1]Х'!F15</f>
        <v>105700</v>
      </c>
      <c r="G24" s="135">
        <f>'[1]Х'!G15</f>
        <v>0</v>
      </c>
      <c r="H24" s="135">
        <f t="shared" si="0"/>
        <v>642261</v>
      </c>
      <c r="I24" s="135">
        <f>'[1]Х'!I15</f>
        <v>616061</v>
      </c>
      <c r="J24" s="135">
        <f>'[1]Х'!J15</f>
        <v>231844</v>
      </c>
      <c r="K24" s="135">
        <f>'[1]Х'!K15</f>
        <v>22391</v>
      </c>
      <c r="L24" s="135">
        <f>'[1]Х'!L15</f>
        <v>26200</v>
      </c>
      <c r="M24" s="135">
        <f>'[1]Х'!M15</f>
        <v>0</v>
      </c>
      <c r="N24" s="135">
        <f t="shared" si="2"/>
        <v>2965711</v>
      </c>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row>
    <row r="25" spans="1:43" ht="12.75">
      <c r="A25" s="83" t="s">
        <v>37</v>
      </c>
      <c r="B25" s="29" t="s">
        <v>38</v>
      </c>
      <c r="C25" s="135">
        <f t="shared" si="1"/>
        <v>44800</v>
      </c>
      <c r="D25" s="135">
        <f>'[1]Х'!D16</f>
        <v>44800</v>
      </c>
      <c r="E25" s="135">
        <f>'[1]Х'!E16</f>
        <v>0</v>
      </c>
      <c r="F25" s="135">
        <f>'[1]Х'!F16</f>
        <v>0</v>
      </c>
      <c r="G25" s="135">
        <f>'[1]Х'!G16</f>
        <v>0</v>
      </c>
      <c r="H25" s="135">
        <f t="shared" si="0"/>
        <v>0</v>
      </c>
      <c r="I25" s="135">
        <f>'[1]Х'!I16</f>
        <v>0</v>
      </c>
      <c r="J25" s="135">
        <f>'[1]Х'!J16</f>
        <v>0</v>
      </c>
      <c r="K25" s="135">
        <f>'[1]Х'!K16</f>
        <v>0</v>
      </c>
      <c r="L25" s="135">
        <f>'[1]Х'!L16</f>
        <v>0</v>
      </c>
      <c r="M25" s="135">
        <f>'[1]Х'!M16</f>
        <v>0</v>
      </c>
      <c r="N25" s="135">
        <f t="shared" si="2"/>
        <v>44800</v>
      </c>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row>
    <row r="26" spans="1:43" ht="25.5">
      <c r="A26" s="84" t="s">
        <v>42</v>
      </c>
      <c r="B26" s="6" t="s">
        <v>131</v>
      </c>
      <c r="C26" s="135">
        <f t="shared" si="1"/>
        <v>9319508</v>
      </c>
      <c r="D26" s="115">
        <f>SUM(D27:D47)</f>
        <v>9319508</v>
      </c>
      <c r="E26" s="115">
        <f>SUM(E27:E47)</f>
        <v>0</v>
      </c>
      <c r="F26" s="115">
        <f>SUM(F27:F47)</f>
        <v>0</v>
      </c>
      <c r="G26" s="115">
        <f>SUM(G27:G47)</f>
        <v>0</v>
      </c>
      <c r="H26" s="135">
        <f t="shared" si="0"/>
        <v>0</v>
      </c>
      <c r="I26" s="115">
        <f>SUM(I27:I47)</f>
        <v>0</v>
      </c>
      <c r="J26" s="115">
        <f>SUM(J27:J47)</f>
        <v>0</v>
      </c>
      <c r="K26" s="115">
        <f>SUM(K27:K47)</f>
        <v>0</v>
      </c>
      <c r="L26" s="115">
        <f>SUM(L27:L47)</f>
        <v>0</v>
      </c>
      <c r="M26" s="115">
        <f>SUM(M27:M47)</f>
        <v>0</v>
      </c>
      <c r="N26" s="135">
        <f t="shared" si="2"/>
        <v>9319508</v>
      </c>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row>
    <row r="27" spans="1:43" ht="63.75">
      <c r="A27" s="84" t="s">
        <v>143</v>
      </c>
      <c r="B27" s="6" t="s">
        <v>273</v>
      </c>
      <c r="C27" s="135">
        <f t="shared" si="1"/>
        <v>3977677</v>
      </c>
      <c r="D27" s="115">
        <f>'[1]Х'!D41</f>
        <v>3977677</v>
      </c>
      <c r="E27" s="115">
        <f>'[1]Х'!E41</f>
        <v>0</v>
      </c>
      <c r="F27" s="115">
        <f>'[1]Х'!F41</f>
        <v>0</v>
      </c>
      <c r="G27" s="115">
        <f>'[1]Х'!G41</f>
        <v>0</v>
      </c>
      <c r="H27" s="135">
        <f t="shared" si="0"/>
        <v>0</v>
      </c>
      <c r="I27" s="115">
        <f>'[1]Х'!I41</f>
        <v>0</v>
      </c>
      <c r="J27" s="115">
        <f>'[1]Х'!J41</f>
        <v>0</v>
      </c>
      <c r="K27" s="115">
        <f>'[1]Х'!K41</f>
        <v>0</v>
      </c>
      <c r="L27" s="115">
        <f>'[1]Х'!L41</f>
        <v>0</v>
      </c>
      <c r="M27" s="115"/>
      <c r="N27" s="135">
        <f t="shared" si="2"/>
        <v>3977677</v>
      </c>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row>
    <row r="28" spans="1:43" ht="38.25">
      <c r="A28" s="84" t="s">
        <v>149</v>
      </c>
      <c r="B28" s="6" t="s">
        <v>175</v>
      </c>
      <c r="C28" s="135">
        <f t="shared" si="1"/>
        <v>2282</v>
      </c>
      <c r="D28" s="115">
        <f>'[1]Х'!D42</f>
        <v>2282</v>
      </c>
      <c r="E28" s="115">
        <f>'[1]Х'!E42</f>
        <v>0</v>
      </c>
      <c r="F28" s="115">
        <f>'[1]Х'!F42</f>
        <v>0</v>
      </c>
      <c r="G28" s="115">
        <f>'[1]Х'!G42</f>
        <v>0</v>
      </c>
      <c r="H28" s="135">
        <f t="shared" si="0"/>
        <v>0</v>
      </c>
      <c r="I28" s="115">
        <f>'[1]Х'!I42</f>
        <v>0</v>
      </c>
      <c r="J28" s="115">
        <f>'[1]Х'!J42</f>
        <v>0</v>
      </c>
      <c r="K28" s="115">
        <f>'[1]Х'!K42</f>
        <v>0</v>
      </c>
      <c r="L28" s="115">
        <f>'[1]Х'!L42</f>
        <v>0</v>
      </c>
      <c r="M28" s="115">
        <f>'[1]Х'!M42</f>
        <v>0</v>
      </c>
      <c r="N28" s="135">
        <f t="shared" si="2"/>
        <v>2282</v>
      </c>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row>
    <row r="29" spans="1:43" ht="51">
      <c r="A29" s="84" t="s">
        <v>151</v>
      </c>
      <c r="B29" s="6" t="s">
        <v>274</v>
      </c>
      <c r="C29" s="135">
        <f t="shared" si="1"/>
        <v>749022</v>
      </c>
      <c r="D29" s="115">
        <f>'[1]Х'!D43</f>
        <v>749022</v>
      </c>
      <c r="E29" s="115">
        <f>'[1]Х'!E43</f>
        <v>0</v>
      </c>
      <c r="F29" s="115">
        <f>'[1]Х'!F43</f>
        <v>0</v>
      </c>
      <c r="G29" s="115">
        <f>'[1]Х'!G43</f>
        <v>0</v>
      </c>
      <c r="H29" s="135">
        <f t="shared" si="0"/>
        <v>0</v>
      </c>
      <c r="I29" s="115">
        <f>'[1]Х'!I43</f>
        <v>0</v>
      </c>
      <c r="J29" s="115">
        <f>'[1]Х'!J43</f>
        <v>0</v>
      </c>
      <c r="K29" s="115">
        <f>'[1]Х'!K43</f>
        <v>0</v>
      </c>
      <c r="L29" s="115">
        <f>'[1]Х'!L43</f>
        <v>0</v>
      </c>
      <c r="M29" s="135"/>
      <c r="N29" s="135">
        <f t="shared" si="2"/>
        <v>749022</v>
      </c>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row>
    <row r="30" spans="1:43" ht="357">
      <c r="A30" s="84" t="s">
        <v>152</v>
      </c>
      <c r="B30" s="21" t="s">
        <v>319</v>
      </c>
      <c r="C30" s="135">
        <f t="shared" si="1"/>
        <v>342633</v>
      </c>
      <c r="D30" s="115">
        <f>'[1]Х'!D44</f>
        <v>342633</v>
      </c>
      <c r="E30" s="115">
        <f>'[1]Х'!E44</f>
        <v>0</v>
      </c>
      <c r="F30" s="115">
        <f>'[1]Х'!F44</f>
        <v>0</v>
      </c>
      <c r="G30" s="115">
        <f>'[1]Х'!G44</f>
        <v>0</v>
      </c>
      <c r="H30" s="135">
        <f t="shared" si="0"/>
        <v>0</v>
      </c>
      <c r="I30" s="115">
        <f>'[1]Х'!I44</f>
        <v>0</v>
      </c>
      <c r="J30" s="115">
        <f>'[1]Х'!J44</f>
        <v>0</v>
      </c>
      <c r="K30" s="115">
        <f>'[1]Х'!K44</f>
        <v>0</v>
      </c>
      <c r="L30" s="115">
        <f>'[1]Х'!L44</f>
        <v>0</v>
      </c>
      <c r="M30" s="135"/>
      <c r="N30" s="135">
        <f t="shared" si="2"/>
        <v>342633</v>
      </c>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row>
    <row r="31" spans="1:43" ht="51" hidden="1">
      <c r="A31" s="84" t="s">
        <v>153</v>
      </c>
      <c r="B31" s="6" t="s">
        <v>176</v>
      </c>
      <c r="C31" s="135">
        <f t="shared" si="1"/>
        <v>0</v>
      </c>
      <c r="D31" s="115">
        <f>'[1]Х'!D45</f>
        <v>0</v>
      </c>
      <c r="E31" s="115">
        <f>'[1]Х'!E45</f>
        <v>0</v>
      </c>
      <c r="F31" s="115">
        <f>'[1]Х'!F45</f>
        <v>0</v>
      </c>
      <c r="G31" s="115">
        <f>'[1]Х'!G45</f>
        <v>0</v>
      </c>
      <c r="H31" s="135">
        <f t="shared" si="0"/>
        <v>0</v>
      </c>
      <c r="I31" s="115">
        <f>'[1]Х'!I45</f>
        <v>0</v>
      </c>
      <c r="J31" s="115">
        <f>'[1]Х'!J45</f>
        <v>0</v>
      </c>
      <c r="K31" s="115">
        <f>'[1]Х'!K45</f>
        <v>0</v>
      </c>
      <c r="L31" s="115">
        <f>'[1]Х'!L45</f>
        <v>0</v>
      </c>
      <c r="M31" s="135"/>
      <c r="N31" s="135">
        <f t="shared" si="2"/>
        <v>0</v>
      </c>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row>
    <row r="32" spans="1:43" ht="25.5">
      <c r="A32" s="84" t="s">
        <v>144</v>
      </c>
      <c r="B32" s="6" t="s">
        <v>154</v>
      </c>
      <c r="C32" s="135">
        <f t="shared" si="1"/>
        <v>15068</v>
      </c>
      <c r="D32" s="115">
        <f>'[1]Х'!D46</f>
        <v>15068</v>
      </c>
      <c r="E32" s="115">
        <f>'[1]Х'!E46</f>
        <v>0</v>
      </c>
      <c r="F32" s="115">
        <f>'[1]Х'!F46</f>
        <v>0</v>
      </c>
      <c r="G32" s="115">
        <f>'[1]Х'!G46</f>
        <v>0</v>
      </c>
      <c r="H32" s="135">
        <f t="shared" si="0"/>
        <v>0</v>
      </c>
      <c r="I32" s="115">
        <f>'[1]Х'!I46</f>
        <v>0</v>
      </c>
      <c r="J32" s="115">
        <f>'[1]Х'!J46</f>
        <v>0</v>
      </c>
      <c r="K32" s="115">
        <f>'[1]Х'!K46</f>
        <v>0</v>
      </c>
      <c r="L32" s="115">
        <f>'[1]Х'!L46</f>
        <v>0</v>
      </c>
      <c r="M32" s="135"/>
      <c r="N32" s="135">
        <f t="shared" si="2"/>
        <v>15068</v>
      </c>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row>
    <row r="33" spans="1:43" ht="38.25">
      <c r="A33" s="84" t="s">
        <v>155</v>
      </c>
      <c r="B33" s="6" t="s">
        <v>190</v>
      </c>
      <c r="C33" s="135">
        <f t="shared" si="1"/>
        <v>318162</v>
      </c>
      <c r="D33" s="115">
        <f>'[1]Х'!D47</f>
        <v>318162</v>
      </c>
      <c r="E33" s="115">
        <f>'[1]Х'!E47</f>
        <v>0</v>
      </c>
      <c r="F33" s="115">
        <f>'[1]Х'!F47</f>
        <v>0</v>
      </c>
      <c r="G33" s="115">
        <f>'[1]Х'!G47</f>
        <v>0</v>
      </c>
      <c r="H33" s="135">
        <f t="shared" si="0"/>
        <v>0</v>
      </c>
      <c r="I33" s="115">
        <f>'[1]Х'!I47</f>
        <v>0</v>
      </c>
      <c r="J33" s="115">
        <f>'[1]Х'!J47</f>
        <v>0</v>
      </c>
      <c r="K33" s="115">
        <f>'[1]Х'!K47</f>
        <v>0</v>
      </c>
      <c r="L33" s="115">
        <f>'[1]Х'!L47</f>
        <v>0</v>
      </c>
      <c r="M33" s="135"/>
      <c r="N33" s="135">
        <f t="shared" si="2"/>
        <v>318162</v>
      </c>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row>
    <row r="34" spans="1:43" ht="51">
      <c r="A34" s="84" t="s">
        <v>157</v>
      </c>
      <c r="B34" s="6" t="s">
        <v>191</v>
      </c>
      <c r="C34" s="135">
        <f t="shared" si="1"/>
        <v>311</v>
      </c>
      <c r="D34" s="115">
        <f>'[1]Х'!D48</f>
        <v>311</v>
      </c>
      <c r="E34" s="115">
        <f>'[1]Х'!E48</f>
        <v>0</v>
      </c>
      <c r="F34" s="115">
        <f>'[1]Х'!F48</f>
        <v>0</v>
      </c>
      <c r="G34" s="115">
        <f>'[1]Х'!G48</f>
        <v>0</v>
      </c>
      <c r="H34" s="135">
        <f t="shared" si="0"/>
        <v>0</v>
      </c>
      <c r="I34" s="115">
        <f>'[1]Х'!I48</f>
        <v>0</v>
      </c>
      <c r="J34" s="115">
        <f>'[1]Х'!J48</f>
        <v>0</v>
      </c>
      <c r="K34" s="115">
        <f>'[1]Х'!K48</f>
        <v>0</v>
      </c>
      <c r="L34" s="115">
        <f>'[1]Х'!L48</f>
        <v>0</v>
      </c>
      <c r="M34" s="135"/>
      <c r="N34" s="135">
        <f t="shared" si="2"/>
        <v>311</v>
      </c>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row>
    <row r="35" spans="1:43" ht="25.5">
      <c r="A35" s="84" t="s">
        <v>159</v>
      </c>
      <c r="B35" s="6" t="s">
        <v>192</v>
      </c>
      <c r="C35" s="135">
        <f t="shared" si="1"/>
        <v>34781</v>
      </c>
      <c r="D35" s="115">
        <f>'[1]Х'!D49</f>
        <v>34781</v>
      </c>
      <c r="E35" s="115">
        <f>'[1]Х'!E49</f>
        <v>0</v>
      </c>
      <c r="F35" s="115">
        <f>'[1]Х'!F49</f>
        <v>0</v>
      </c>
      <c r="G35" s="115">
        <f>'[1]Х'!G49</f>
        <v>0</v>
      </c>
      <c r="H35" s="135">
        <f t="shared" si="0"/>
        <v>0</v>
      </c>
      <c r="I35" s="115">
        <f>'[1]Х'!I49</f>
        <v>0</v>
      </c>
      <c r="J35" s="115">
        <f>'[1]Х'!J49</f>
        <v>0</v>
      </c>
      <c r="K35" s="115">
        <f>'[1]Х'!K49</f>
        <v>0</v>
      </c>
      <c r="L35" s="115">
        <f>'[1]Х'!L49</f>
        <v>0</v>
      </c>
      <c r="M35" s="115">
        <f>'[1]Х'!M49</f>
        <v>0</v>
      </c>
      <c r="N35" s="135">
        <f t="shared" si="2"/>
        <v>34781</v>
      </c>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row>
    <row r="36" spans="1:43" ht="25.5" hidden="1">
      <c r="A36" s="84" t="s">
        <v>125</v>
      </c>
      <c r="B36" s="82" t="s">
        <v>230</v>
      </c>
      <c r="C36" s="135">
        <f t="shared" si="1"/>
        <v>0</v>
      </c>
      <c r="D36" s="115">
        <f>'[1]Х'!D50</f>
        <v>0</v>
      </c>
      <c r="E36" s="115">
        <f>'[1]Х'!E50</f>
        <v>0</v>
      </c>
      <c r="F36" s="115">
        <f>'[1]Х'!F50</f>
        <v>0</v>
      </c>
      <c r="G36" s="115">
        <f>'[1]Х'!G50</f>
        <v>0</v>
      </c>
      <c r="H36" s="135">
        <f t="shared" si="0"/>
        <v>0</v>
      </c>
      <c r="I36" s="115">
        <f>'[1]Х'!I50</f>
        <v>0</v>
      </c>
      <c r="J36" s="115">
        <f>'[1]Х'!J50</f>
        <v>0</v>
      </c>
      <c r="K36" s="115">
        <f>'[1]Х'!K50</f>
        <v>0</v>
      </c>
      <c r="L36" s="115">
        <f>'[1]Х'!L50</f>
        <v>0</v>
      </c>
      <c r="M36" s="115">
        <f>'[1]Х'!M50</f>
        <v>0</v>
      </c>
      <c r="N36" s="135">
        <f t="shared" si="2"/>
        <v>0</v>
      </c>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row>
    <row r="37" spans="1:43" ht="25.5">
      <c r="A37" s="84" t="s">
        <v>126</v>
      </c>
      <c r="B37" s="6" t="s">
        <v>177</v>
      </c>
      <c r="C37" s="135">
        <f t="shared" si="1"/>
        <v>220500</v>
      </c>
      <c r="D37" s="115">
        <f>'[1]Х'!D51</f>
        <v>220500</v>
      </c>
      <c r="E37" s="115">
        <f>'[1]Х'!E51</f>
        <v>0</v>
      </c>
      <c r="F37" s="115">
        <f>'[1]Х'!F51</f>
        <v>0</v>
      </c>
      <c r="G37" s="115">
        <f>'[1]Х'!G51</f>
        <v>0</v>
      </c>
      <c r="H37" s="135">
        <f t="shared" si="0"/>
        <v>0</v>
      </c>
      <c r="I37" s="115">
        <f>'[1]Х'!I51</f>
        <v>0</v>
      </c>
      <c r="J37" s="115">
        <f>'[1]Х'!J51</f>
        <v>0</v>
      </c>
      <c r="K37" s="115">
        <f>'[1]Х'!K51</f>
        <v>0</v>
      </c>
      <c r="L37" s="115">
        <f>'[1]Х'!L51</f>
        <v>0</v>
      </c>
      <c r="M37" s="115">
        <f>'[1]Х'!M51</f>
        <v>0</v>
      </c>
      <c r="N37" s="135">
        <f t="shared" si="2"/>
        <v>220500</v>
      </c>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row>
    <row r="38" spans="1:43" ht="25.5">
      <c r="A38" s="84" t="s">
        <v>127</v>
      </c>
      <c r="B38" s="6" t="s">
        <v>178</v>
      </c>
      <c r="C38" s="135">
        <f t="shared" si="1"/>
        <v>696718</v>
      </c>
      <c r="D38" s="115">
        <f>'[1]Х'!D52</f>
        <v>696718</v>
      </c>
      <c r="E38" s="115">
        <f>'[1]Х'!E52</f>
        <v>0</v>
      </c>
      <c r="F38" s="115">
        <f>'[1]Х'!F52</f>
        <v>0</v>
      </c>
      <c r="G38" s="115">
        <f>'[1]Х'!G52</f>
        <v>0</v>
      </c>
      <c r="H38" s="135">
        <f t="shared" si="0"/>
        <v>0</v>
      </c>
      <c r="I38" s="115">
        <f>'[1]Х'!I52</f>
        <v>0</v>
      </c>
      <c r="J38" s="115">
        <f>'[1]Х'!J52</f>
        <v>0</v>
      </c>
      <c r="K38" s="115">
        <f>'[1]Х'!K52</f>
        <v>0</v>
      </c>
      <c r="L38" s="115">
        <f>'[1]Х'!L52</f>
        <v>0</v>
      </c>
      <c r="M38" s="115">
        <f>'[1]Х'!M52</f>
        <v>0</v>
      </c>
      <c r="N38" s="135">
        <f t="shared" si="2"/>
        <v>696718</v>
      </c>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row>
    <row r="39" spans="1:43" ht="25.5">
      <c r="A39" s="84" t="s">
        <v>128</v>
      </c>
      <c r="B39" s="6" t="s">
        <v>101</v>
      </c>
      <c r="C39" s="135">
        <f t="shared" si="1"/>
        <v>168080</v>
      </c>
      <c r="D39" s="115">
        <f>'[1]Х'!D53</f>
        <v>168080</v>
      </c>
      <c r="E39" s="115">
        <f>'[1]Х'!E53</f>
        <v>0</v>
      </c>
      <c r="F39" s="115">
        <f>'[1]Х'!F53</f>
        <v>0</v>
      </c>
      <c r="G39" s="115">
        <f>'[1]Х'!G53</f>
        <v>0</v>
      </c>
      <c r="H39" s="135">
        <f t="shared" si="0"/>
        <v>0</v>
      </c>
      <c r="I39" s="115">
        <f>'[1]Х'!I53</f>
        <v>0</v>
      </c>
      <c r="J39" s="115">
        <f>'[1]Х'!J53</f>
        <v>0</v>
      </c>
      <c r="K39" s="115">
        <f>'[1]Х'!K53</f>
        <v>0</v>
      </c>
      <c r="L39" s="115">
        <f>'[1]Х'!L53</f>
        <v>0</v>
      </c>
      <c r="M39" s="115">
        <f>'[1]Х'!M53</f>
        <v>0</v>
      </c>
      <c r="N39" s="135">
        <f t="shared" si="2"/>
        <v>168080</v>
      </c>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row>
    <row r="40" spans="1:43" ht="25.5">
      <c r="A40" s="84" t="s">
        <v>87</v>
      </c>
      <c r="B40" s="6" t="s">
        <v>179</v>
      </c>
      <c r="C40" s="135">
        <f t="shared" si="1"/>
        <v>44550</v>
      </c>
      <c r="D40" s="115">
        <f>'[1]Х'!D54</f>
        <v>44550</v>
      </c>
      <c r="E40" s="115">
        <f>'[1]Х'!E54</f>
        <v>0</v>
      </c>
      <c r="F40" s="115">
        <f>'[1]Х'!F54</f>
        <v>0</v>
      </c>
      <c r="G40" s="115">
        <f>'[1]Х'!G54</f>
        <v>0</v>
      </c>
      <c r="H40" s="135">
        <f t="shared" si="0"/>
        <v>0</v>
      </c>
      <c r="I40" s="115">
        <f>'[1]Х'!I54</f>
        <v>0</v>
      </c>
      <c r="J40" s="115">
        <f>'[1]Х'!J54</f>
        <v>0</v>
      </c>
      <c r="K40" s="115">
        <f>'[1]Х'!K54</f>
        <v>0</v>
      </c>
      <c r="L40" s="115">
        <f>'[1]Х'!L54</f>
        <v>0</v>
      </c>
      <c r="M40" s="115">
        <f>'[1]Х'!M54</f>
        <v>0</v>
      </c>
      <c r="N40" s="135">
        <f t="shared" si="2"/>
        <v>44550</v>
      </c>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row>
    <row r="41" spans="1:43" ht="12.75">
      <c r="A41" s="84" t="s">
        <v>224</v>
      </c>
      <c r="B41" s="6" t="s">
        <v>161</v>
      </c>
      <c r="C41" s="135">
        <f t="shared" si="1"/>
        <v>550613</v>
      </c>
      <c r="D41" s="115">
        <f>'[1]Х'!D55</f>
        <v>550613</v>
      </c>
      <c r="E41" s="115">
        <f>'[1]Х'!E55</f>
        <v>0</v>
      </c>
      <c r="F41" s="115">
        <f>'[1]Х'!F55</f>
        <v>0</v>
      </c>
      <c r="G41" s="115">
        <f>'[1]Х'!G55</f>
        <v>0</v>
      </c>
      <c r="H41" s="135">
        <f t="shared" si="0"/>
        <v>0</v>
      </c>
      <c r="I41" s="115">
        <f>'[1]Х'!I55</f>
        <v>0</v>
      </c>
      <c r="J41" s="115">
        <f>'[1]Х'!J55</f>
        <v>0</v>
      </c>
      <c r="K41" s="115">
        <f>'[1]Х'!K55</f>
        <v>0</v>
      </c>
      <c r="L41" s="115">
        <f>'[1]Х'!L55</f>
        <v>0</v>
      </c>
      <c r="M41" s="115">
        <f>'[1]Х'!M55</f>
        <v>0</v>
      </c>
      <c r="N41" s="135">
        <f t="shared" si="2"/>
        <v>550613</v>
      </c>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row>
    <row r="42" spans="1:43" ht="25.5">
      <c r="A42" s="84" t="s">
        <v>163</v>
      </c>
      <c r="B42" s="6" t="s">
        <v>180</v>
      </c>
      <c r="C42" s="135">
        <f t="shared" si="1"/>
        <v>528000</v>
      </c>
      <c r="D42" s="115">
        <f>'[1]Х'!D56</f>
        <v>528000</v>
      </c>
      <c r="E42" s="115">
        <f>'[1]Х'!E56</f>
        <v>0</v>
      </c>
      <c r="F42" s="115">
        <f>'[1]Х'!F56</f>
        <v>0</v>
      </c>
      <c r="G42" s="115">
        <f>'[1]Х'!G56</f>
        <v>0</v>
      </c>
      <c r="H42" s="135">
        <f t="shared" si="0"/>
        <v>0</v>
      </c>
      <c r="I42" s="115">
        <f>'[1]Х'!I56</f>
        <v>0</v>
      </c>
      <c r="J42" s="115">
        <f>'[1]Х'!J56</f>
        <v>0</v>
      </c>
      <c r="K42" s="115">
        <f>'[1]Х'!K56</f>
        <v>0</v>
      </c>
      <c r="L42" s="115">
        <f>'[1]Х'!L56</f>
        <v>0</v>
      </c>
      <c r="M42" s="115">
        <f>'[1]Х'!M56</f>
        <v>0</v>
      </c>
      <c r="N42" s="135">
        <f t="shared" si="2"/>
        <v>528000</v>
      </c>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row>
    <row r="43" spans="1:43" ht="38.25">
      <c r="A43" s="84" t="s">
        <v>88</v>
      </c>
      <c r="B43" s="6" t="s">
        <v>132</v>
      </c>
      <c r="C43" s="135">
        <f t="shared" si="1"/>
        <v>1414393</v>
      </c>
      <c r="D43" s="115">
        <f>'[1]Х'!D57</f>
        <v>1414393</v>
      </c>
      <c r="E43" s="115">
        <f>'[1]Х'!E57</f>
        <v>0</v>
      </c>
      <c r="F43" s="115">
        <f>'[1]Х'!F57</f>
        <v>0</v>
      </c>
      <c r="G43" s="115">
        <f>'[1]Х'!G57</f>
        <v>0</v>
      </c>
      <c r="H43" s="135">
        <f t="shared" si="0"/>
        <v>0</v>
      </c>
      <c r="I43" s="115">
        <f>'[1]Х'!I57</f>
        <v>0</v>
      </c>
      <c r="J43" s="115">
        <f>'[1]Х'!J57</f>
        <v>0</v>
      </c>
      <c r="K43" s="115">
        <f>'[1]Х'!K57</f>
        <v>0</v>
      </c>
      <c r="L43" s="115">
        <f>'[1]Х'!L57</f>
        <v>0</v>
      </c>
      <c r="M43" s="115">
        <f>'[1]Х'!M57</f>
        <v>0</v>
      </c>
      <c r="N43" s="135">
        <f t="shared" si="2"/>
        <v>1414393</v>
      </c>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row>
    <row r="44" spans="1:43" ht="25.5">
      <c r="A44" s="84" t="s">
        <v>44</v>
      </c>
      <c r="B44" s="6" t="s">
        <v>181</v>
      </c>
      <c r="C44" s="135">
        <f t="shared" si="1"/>
        <v>74400</v>
      </c>
      <c r="D44" s="115">
        <f>'[1]Х'!D17+'[1]Х'!D61</f>
        <v>74400</v>
      </c>
      <c r="E44" s="115">
        <f>'[1]Х'!E17+'[1]Х'!E61</f>
        <v>0</v>
      </c>
      <c r="F44" s="115">
        <f>'[1]Х'!F17+'[1]Х'!F61</f>
        <v>0</v>
      </c>
      <c r="G44" s="115">
        <f>'[1]Х'!G17+'[1]Х'!G61</f>
        <v>0</v>
      </c>
      <c r="H44" s="135">
        <f t="shared" si="0"/>
        <v>0</v>
      </c>
      <c r="I44" s="115">
        <f>'[1]Х'!I17+'[1]Х'!I61</f>
        <v>0</v>
      </c>
      <c r="J44" s="115">
        <f>'[1]Х'!J17+'[1]Х'!J61</f>
        <v>0</v>
      </c>
      <c r="K44" s="115">
        <f>'[1]Х'!K17+'[1]Х'!K61</f>
        <v>0</v>
      </c>
      <c r="L44" s="115">
        <f>'[1]Х'!L17+'[1]Х'!L61</f>
        <v>0</v>
      </c>
      <c r="M44" s="115">
        <f>'[1]Х'!M17+'[1]Х'!M61</f>
        <v>0</v>
      </c>
      <c r="N44" s="135">
        <f t="shared" si="2"/>
        <v>74400</v>
      </c>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row>
    <row r="45" spans="1:43" ht="76.5" hidden="1">
      <c r="A45" s="83" t="s">
        <v>281</v>
      </c>
      <c r="B45" s="6" t="s">
        <v>283</v>
      </c>
      <c r="C45" s="135">
        <f t="shared" si="1"/>
        <v>0</v>
      </c>
      <c r="D45" s="115">
        <f>'[1]Х'!D62</f>
        <v>0</v>
      </c>
      <c r="E45" s="115">
        <f>'[1]Х'!E62</f>
        <v>0</v>
      </c>
      <c r="F45" s="115">
        <f>'[1]Х'!F62</f>
        <v>0</v>
      </c>
      <c r="G45" s="115">
        <f>'[1]Х'!G62</f>
        <v>0</v>
      </c>
      <c r="H45" s="135">
        <f t="shared" si="0"/>
        <v>0</v>
      </c>
      <c r="I45" s="115">
        <f>'[1]Х'!I62</f>
        <v>0</v>
      </c>
      <c r="J45" s="115">
        <f>'[1]Х'!J62</f>
        <v>0</v>
      </c>
      <c r="K45" s="115">
        <f>'[1]Х'!K62</f>
        <v>0</v>
      </c>
      <c r="L45" s="115">
        <f>'[1]Х'!L62</f>
        <v>0</v>
      </c>
      <c r="M45" s="115">
        <f>'[1]Х'!M62</f>
        <v>0</v>
      </c>
      <c r="N45" s="135">
        <f t="shared" si="2"/>
        <v>0</v>
      </c>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row>
    <row r="46" spans="1:43" ht="38.25">
      <c r="A46" s="84" t="s">
        <v>145</v>
      </c>
      <c r="B46" s="6" t="s">
        <v>218</v>
      </c>
      <c r="C46" s="135">
        <f t="shared" si="1"/>
        <v>19500</v>
      </c>
      <c r="D46" s="115">
        <f>'[1]Х'!D18</f>
        <v>19500</v>
      </c>
      <c r="E46" s="115">
        <f>'[1]Х'!E18</f>
        <v>0</v>
      </c>
      <c r="F46" s="115">
        <f>'[1]Х'!F18</f>
        <v>0</v>
      </c>
      <c r="G46" s="115">
        <f>'[1]Х'!G18</f>
        <v>0</v>
      </c>
      <c r="H46" s="135">
        <f t="shared" si="0"/>
        <v>0</v>
      </c>
      <c r="I46" s="115">
        <f>'[1]Х'!I18</f>
        <v>0</v>
      </c>
      <c r="J46" s="115">
        <f>'[1]Х'!J18</f>
        <v>0</v>
      </c>
      <c r="K46" s="115">
        <f>'[1]Х'!K18</f>
        <v>0</v>
      </c>
      <c r="L46" s="115">
        <f>'[1]Х'!L18</f>
        <v>0</v>
      </c>
      <c r="M46" s="115">
        <f>'[1]Х'!M18</f>
        <v>0</v>
      </c>
      <c r="N46" s="135">
        <f t="shared" si="2"/>
        <v>19500</v>
      </c>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row>
    <row r="47" spans="1:43" ht="25.5">
      <c r="A47" s="84" t="s">
        <v>119</v>
      </c>
      <c r="B47" s="6" t="s">
        <v>182</v>
      </c>
      <c r="C47" s="135">
        <f t="shared" si="1"/>
        <v>162818</v>
      </c>
      <c r="D47" s="135">
        <f>'[1]Х'!D65</f>
        <v>162818</v>
      </c>
      <c r="E47" s="135">
        <f>'[1]Х'!E65</f>
        <v>0</v>
      </c>
      <c r="F47" s="135">
        <f>'[1]Х'!F65</f>
        <v>0</v>
      </c>
      <c r="G47" s="135">
        <f>'[1]Х'!G65</f>
        <v>0</v>
      </c>
      <c r="H47" s="135">
        <f t="shared" si="0"/>
        <v>0</v>
      </c>
      <c r="I47" s="135">
        <f>'[1]Х'!I65</f>
        <v>0</v>
      </c>
      <c r="J47" s="135">
        <f>'[1]Х'!J65</f>
        <v>0</v>
      </c>
      <c r="K47" s="135">
        <f>'[1]Х'!K65</f>
        <v>0</v>
      </c>
      <c r="L47" s="135">
        <f>'[1]Х'!L65</f>
        <v>0</v>
      </c>
      <c r="M47" s="135">
        <f>'[1]Х'!M65</f>
        <v>0</v>
      </c>
      <c r="N47" s="135">
        <f t="shared" si="2"/>
        <v>162818</v>
      </c>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row>
    <row r="48" spans="1:43" ht="12.75">
      <c r="A48" s="83">
        <v>100000</v>
      </c>
      <c r="B48" s="6" t="s">
        <v>48</v>
      </c>
      <c r="C48" s="135">
        <f t="shared" si="1"/>
        <v>250000</v>
      </c>
      <c r="D48" s="135">
        <f>D49</f>
        <v>223000</v>
      </c>
      <c r="E48" s="135">
        <f>E49</f>
        <v>0</v>
      </c>
      <c r="F48" s="135">
        <f>F49</f>
        <v>68000</v>
      </c>
      <c r="G48" s="135">
        <f>G49</f>
        <v>27000</v>
      </c>
      <c r="H48" s="135">
        <f t="shared" si="0"/>
        <v>2000</v>
      </c>
      <c r="I48" s="135">
        <f>I49</f>
        <v>2000</v>
      </c>
      <c r="J48" s="135">
        <f>J49</f>
        <v>0</v>
      </c>
      <c r="K48" s="135">
        <f>K49</f>
        <v>0</v>
      </c>
      <c r="L48" s="135">
        <f>L49</f>
        <v>0</v>
      </c>
      <c r="M48" s="135">
        <f>M49</f>
        <v>0</v>
      </c>
      <c r="N48" s="135">
        <f t="shared" si="2"/>
        <v>252000</v>
      </c>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row>
    <row r="49" spans="1:43" ht="12.75">
      <c r="A49" s="83">
        <v>100203</v>
      </c>
      <c r="B49" s="6" t="s">
        <v>183</v>
      </c>
      <c r="C49" s="135">
        <f t="shared" si="1"/>
        <v>250000</v>
      </c>
      <c r="D49" s="115">
        <f>'[1]Х'!D69</f>
        <v>223000</v>
      </c>
      <c r="E49" s="115">
        <f>'[1]Х'!E69</f>
        <v>0</v>
      </c>
      <c r="F49" s="115">
        <f>'[1]Х'!F69</f>
        <v>68000</v>
      </c>
      <c r="G49" s="115">
        <f>'[1]Х'!G69</f>
        <v>27000</v>
      </c>
      <c r="H49" s="135">
        <f t="shared" si="0"/>
        <v>2000</v>
      </c>
      <c r="I49" s="115">
        <f>'[1]Х'!I69</f>
        <v>2000</v>
      </c>
      <c r="J49" s="115">
        <f>'[1]Х'!J69</f>
        <v>0</v>
      </c>
      <c r="K49" s="115">
        <f>'[1]Х'!K69</f>
        <v>0</v>
      </c>
      <c r="L49" s="115">
        <f>'[1]Х'!L69</f>
        <v>0</v>
      </c>
      <c r="M49" s="115">
        <f>'[1]Х'!M69</f>
        <v>0</v>
      </c>
      <c r="N49" s="135">
        <f t="shared" si="2"/>
        <v>252000</v>
      </c>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row>
    <row r="50" spans="1:43" ht="12.75" hidden="1">
      <c r="A50" s="84">
        <v>120000</v>
      </c>
      <c r="B50" s="6" t="s">
        <v>56</v>
      </c>
      <c r="C50" s="135">
        <f t="shared" si="1"/>
        <v>0</v>
      </c>
      <c r="D50" s="115">
        <f>D51</f>
        <v>0</v>
      </c>
      <c r="E50" s="115">
        <f>E51</f>
        <v>0</v>
      </c>
      <c r="F50" s="115">
        <f>F51</f>
        <v>0</v>
      </c>
      <c r="G50" s="115">
        <f>G51</f>
        <v>0</v>
      </c>
      <c r="H50" s="135">
        <f t="shared" si="0"/>
        <v>0</v>
      </c>
      <c r="I50" s="115">
        <f>I51</f>
        <v>0</v>
      </c>
      <c r="J50" s="115">
        <f>J51</f>
        <v>0</v>
      </c>
      <c r="K50" s="115">
        <f>K51</f>
        <v>0</v>
      </c>
      <c r="L50" s="115">
        <f>L51</f>
        <v>0</v>
      </c>
      <c r="M50" s="115">
        <f>M51</f>
        <v>0</v>
      </c>
      <c r="N50" s="135">
        <f t="shared" si="2"/>
        <v>0</v>
      </c>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row>
    <row r="51" spans="1:43" ht="12.75" hidden="1">
      <c r="A51" s="84">
        <v>120201</v>
      </c>
      <c r="B51" s="6" t="s">
        <v>184</v>
      </c>
      <c r="C51" s="135">
        <f t="shared" si="1"/>
        <v>0</v>
      </c>
      <c r="D51" s="115"/>
      <c r="E51" s="115"/>
      <c r="F51" s="115"/>
      <c r="G51" s="115"/>
      <c r="H51" s="135">
        <f t="shared" si="0"/>
        <v>0</v>
      </c>
      <c r="I51" s="115"/>
      <c r="J51" s="115"/>
      <c r="K51" s="115"/>
      <c r="L51" s="115"/>
      <c r="M51" s="115"/>
      <c r="N51" s="135">
        <f t="shared" si="2"/>
        <v>0</v>
      </c>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row>
    <row r="52" spans="1:43" ht="12.75" hidden="1">
      <c r="A52" s="83">
        <v>130000</v>
      </c>
      <c r="B52" s="6" t="s">
        <v>76</v>
      </c>
      <c r="C52" s="135">
        <f t="shared" si="1"/>
        <v>0</v>
      </c>
      <c r="D52" s="135">
        <f>D53</f>
        <v>0</v>
      </c>
      <c r="E52" s="135">
        <f>E53</f>
        <v>0</v>
      </c>
      <c r="F52" s="135">
        <f>F53</f>
        <v>0</v>
      </c>
      <c r="G52" s="135">
        <f>G53</f>
        <v>0</v>
      </c>
      <c r="H52" s="135">
        <f t="shared" si="0"/>
        <v>0</v>
      </c>
      <c r="I52" s="135">
        <f>I53</f>
        <v>0</v>
      </c>
      <c r="J52" s="135">
        <f>J53</f>
        <v>0</v>
      </c>
      <c r="K52" s="135">
        <f>K53</f>
        <v>0</v>
      </c>
      <c r="L52" s="135">
        <f>L53</f>
        <v>0</v>
      </c>
      <c r="M52" s="135">
        <f>M53</f>
        <v>0</v>
      </c>
      <c r="N52" s="135">
        <f t="shared" si="2"/>
        <v>0</v>
      </c>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row>
    <row r="53" spans="1:43" ht="25.5" hidden="1">
      <c r="A53" s="83">
        <v>130102</v>
      </c>
      <c r="B53" s="6" t="s">
        <v>58</v>
      </c>
      <c r="C53" s="135">
        <f aca="true" t="shared" si="3" ref="C53:C58">D53+G53</f>
        <v>0</v>
      </c>
      <c r="D53" s="115"/>
      <c r="E53" s="115"/>
      <c r="F53" s="115"/>
      <c r="G53" s="115"/>
      <c r="H53" s="135">
        <f t="shared" si="0"/>
        <v>0</v>
      </c>
      <c r="I53" s="115"/>
      <c r="J53" s="115"/>
      <c r="K53" s="115"/>
      <c r="L53" s="115"/>
      <c r="M53" s="115"/>
      <c r="N53" s="135">
        <f t="shared" si="2"/>
        <v>0</v>
      </c>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row>
    <row r="54" spans="1:43" ht="12.75">
      <c r="A54" s="85">
        <v>240000</v>
      </c>
      <c r="B54" s="6" t="s">
        <v>185</v>
      </c>
      <c r="C54" s="135">
        <f t="shared" si="3"/>
        <v>0</v>
      </c>
      <c r="D54" s="115">
        <f>D55</f>
        <v>0</v>
      </c>
      <c r="E54" s="115">
        <f>E55</f>
        <v>0</v>
      </c>
      <c r="F54" s="115">
        <f>F55</f>
        <v>0</v>
      </c>
      <c r="G54" s="115">
        <f>G55</f>
        <v>0</v>
      </c>
      <c r="H54" s="135">
        <f t="shared" si="0"/>
        <v>180000</v>
      </c>
      <c r="I54" s="115">
        <f>I55</f>
        <v>150000</v>
      </c>
      <c r="J54" s="115">
        <f>J55</f>
        <v>0</v>
      </c>
      <c r="K54" s="115">
        <f>K55</f>
        <v>0</v>
      </c>
      <c r="L54" s="115">
        <f>L55</f>
        <v>30000</v>
      </c>
      <c r="M54" s="115">
        <f>M55</f>
        <v>0</v>
      </c>
      <c r="N54" s="135">
        <f t="shared" si="2"/>
        <v>180000</v>
      </c>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row>
    <row r="55" spans="1:43" ht="12.75">
      <c r="A55" s="84">
        <v>240900</v>
      </c>
      <c r="B55" s="6" t="s">
        <v>89</v>
      </c>
      <c r="C55" s="135">
        <f t="shared" si="3"/>
        <v>0</v>
      </c>
      <c r="D55" s="115">
        <f>'[1]Х'!D20</f>
        <v>0</v>
      </c>
      <c r="E55" s="115">
        <f>'[1]Х'!E20</f>
        <v>0</v>
      </c>
      <c r="F55" s="115">
        <f>'[1]Х'!F20</f>
        <v>0</v>
      </c>
      <c r="G55" s="115">
        <f>'[1]Х'!G20</f>
        <v>0</v>
      </c>
      <c r="H55" s="135">
        <f t="shared" si="0"/>
        <v>180000</v>
      </c>
      <c r="I55" s="115">
        <f>'[1]Х'!I20</f>
        <v>150000</v>
      </c>
      <c r="J55" s="115">
        <f>'[1]Х'!J20</f>
        <v>0</v>
      </c>
      <c r="K55" s="115">
        <f>'[1]Х'!K20</f>
        <v>0</v>
      </c>
      <c r="L55" s="115">
        <f>'[1]Х'!L20</f>
        <v>30000</v>
      </c>
      <c r="M55" s="115">
        <f>'[1]Х'!M20</f>
        <v>0</v>
      </c>
      <c r="N55" s="135">
        <f t="shared" si="2"/>
        <v>180000</v>
      </c>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row>
    <row r="56" spans="1:43" ht="12.75">
      <c r="A56" s="84">
        <v>250000</v>
      </c>
      <c r="B56" s="6" t="s">
        <v>186</v>
      </c>
      <c r="C56" s="135">
        <f t="shared" si="3"/>
        <v>209280</v>
      </c>
      <c r="D56" s="115">
        <f>D57</f>
        <v>179280</v>
      </c>
      <c r="E56" s="115">
        <f>E57</f>
        <v>0</v>
      </c>
      <c r="F56" s="115">
        <f>F57</f>
        <v>5000</v>
      </c>
      <c r="G56" s="115">
        <f>G57</f>
        <v>30000</v>
      </c>
      <c r="H56" s="135">
        <f t="shared" si="0"/>
        <v>0</v>
      </c>
      <c r="I56" s="115">
        <f>I57</f>
        <v>0</v>
      </c>
      <c r="J56" s="115">
        <f>J57</f>
        <v>0</v>
      </c>
      <c r="K56" s="115">
        <f>K57</f>
        <v>0</v>
      </c>
      <c r="L56" s="115">
        <f>L57</f>
        <v>0</v>
      </c>
      <c r="M56" s="115">
        <f>M57</f>
        <v>0</v>
      </c>
      <c r="N56" s="135">
        <f t="shared" si="2"/>
        <v>209280</v>
      </c>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row>
    <row r="57" spans="1:43" ht="12.75">
      <c r="A57" s="84">
        <v>250404</v>
      </c>
      <c r="B57" s="29" t="s">
        <v>71</v>
      </c>
      <c r="C57" s="135">
        <f t="shared" si="3"/>
        <v>209280</v>
      </c>
      <c r="D57" s="115">
        <f>'[1]Х'!D21</f>
        <v>179280</v>
      </c>
      <c r="E57" s="115">
        <f>'[1]Х'!E21</f>
        <v>0</v>
      </c>
      <c r="F57" s="115">
        <f>'[1]Х'!F21</f>
        <v>5000</v>
      </c>
      <c r="G57" s="115">
        <f>'[1]Х'!G21</f>
        <v>30000</v>
      </c>
      <c r="H57" s="135">
        <f t="shared" si="0"/>
        <v>0</v>
      </c>
      <c r="I57" s="115">
        <f>'[1]Х'!I21</f>
        <v>0</v>
      </c>
      <c r="J57" s="115">
        <f>'[1]Х'!J21</f>
        <v>0</v>
      </c>
      <c r="K57" s="115">
        <f>'[1]Х'!K21</f>
        <v>0</v>
      </c>
      <c r="L57" s="115">
        <f>'[1]Х'!L21</f>
        <v>0</v>
      </c>
      <c r="M57" s="115">
        <f>'[1]Х'!M21</f>
        <v>0</v>
      </c>
      <c r="N57" s="135">
        <f t="shared" si="2"/>
        <v>209280</v>
      </c>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row>
    <row r="58" spans="1:43" s="18" customFormat="1" ht="12.75">
      <c r="A58" s="81"/>
      <c r="B58" s="82" t="s">
        <v>72</v>
      </c>
      <c r="C58" s="135">
        <f t="shared" si="3"/>
        <v>36032342</v>
      </c>
      <c r="D58" s="133">
        <f>D11+D12+D22+D26+D48+D56+D54</f>
        <v>35965342</v>
      </c>
      <c r="E58" s="133">
        <f>E11+E12+E22+E26+E48+E56+E54</f>
        <v>16148621</v>
      </c>
      <c r="F58" s="133">
        <f>F11+F12+F22+F26+F48+F56+F54</f>
        <v>2687060</v>
      </c>
      <c r="G58" s="133">
        <f>G11+G12+G22+G26+G48+G56+G54</f>
        <v>67000</v>
      </c>
      <c r="H58" s="135">
        <f t="shared" si="0"/>
        <v>1668010</v>
      </c>
      <c r="I58" s="133">
        <f>I11+I12+I22+I26+I48+I56+I54</f>
        <v>1594810</v>
      </c>
      <c r="J58" s="133">
        <f>J11+J12+J22+J26+J48+J56+J54</f>
        <v>293020</v>
      </c>
      <c r="K58" s="133">
        <f>K11+K12+K22+K26+K48+K56+K54</f>
        <v>69250</v>
      </c>
      <c r="L58" s="133">
        <f>L11+L12+L22+L26+L48+L56+L54</f>
        <v>73200</v>
      </c>
      <c r="M58" s="133">
        <f>M11+M12+M22+M26+M48</f>
        <v>0</v>
      </c>
      <c r="N58" s="135">
        <f t="shared" si="2"/>
        <v>37700352</v>
      </c>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row>
    <row r="60" spans="1:13" s="18" customFormat="1" ht="18">
      <c r="A60" s="164" t="s">
        <v>291</v>
      </c>
      <c r="B60" s="164"/>
      <c r="C60" s="97"/>
      <c r="D60" s="97"/>
      <c r="E60" s="97"/>
      <c r="F60" s="101"/>
      <c r="G60" s="97"/>
      <c r="H60" s="97"/>
      <c r="I60" s="97" t="s">
        <v>292</v>
      </c>
      <c r="J60" s="97"/>
      <c r="K60" s="97"/>
      <c r="L60" s="97"/>
      <c r="M60" s="97"/>
    </row>
    <row r="62" spans="3:14" ht="12.75">
      <c r="C62" s="132">
        <f>'[1]Х'!C74-C58</f>
        <v>0</v>
      </c>
      <c r="D62" s="132">
        <f>'[1]Х'!D74-D58</f>
        <v>0</v>
      </c>
      <c r="E62" s="132">
        <f>'[1]Х'!E74-E58</f>
        <v>0</v>
      </c>
      <c r="F62" s="132">
        <f>'[1]Х'!F74-F58</f>
        <v>0</v>
      </c>
      <c r="G62" s="132">
        <f>'[1]Х'!G74-G58</f>
        <v>0</v>
      </c>
      <c r="H62" s="132">
        <f>'[1]Х'!H74-H58</f>
        <v>0</v>
      </c>
      <c r="I62" s="132">
        <f>'[1]Х'!I74-I58</f>
        <v>0</v>
      </c>
      <c r="J62" s="132">
        <f>'[1]Х'!J74-J58</f>
        <v>0</v>
      </c>
      <c r="K62" s="132">
        <f>'[1]Х'!K74-K58</f>
        <v>0</v>
      </c>
      <c r="L62" s="132">
        <f>'[1]Х'!L74-L58</f>
        <v>0</v>
      </c>
      <c r="M62" s="132">
        <f>'[1]Х'!M74-M58</f>
        <v>0</v>
      </c>
      <c r="N62" s="132">
        <f>'[1]Х'!N74-N58</f>
        <v>0</v>
      </c>
    </row>
    <row r="63" spans="3:8" ht="12.75">
      <c r="C63" s="132"/>
      <c r="H63" s="53"/>
    </row>
  </sheetData>
  <mergeCells count="14">
    <mergeCell ref="N7:O7"/>
    <mergeCell ref="A60:B60"/>
    <mergeCell ref="E1:G1"/>
    <mergeCell ref="E2:G2"/>
    <mergeCell ref="E3:G3"/>
    <mergeCell ref="N8:N9"/>
    <mergeCell ref="A8:A9"/>
    <mergeCell ref="B8:B9"/>
    <mergeCell ref="C8:G8"/>
    <mergeCell ref="H8:M8"/>
    <mergeCell ref="A5:M5"/>
    <mergeCell ref="K1:M1"/>
    <mergeCell ref="K2:M2"/>
    <mergeCell ref="K3:M3"/>
  </mergeCells>
  <printOptions horizontalCentered="1"/>
  <pageMargins left="0.9055118110236221" right="0.35433070866141736" top="0.43" bottom="0.19" header="0.4330708661417323" footer="0.2755905511811024"/>
  <pageSetup fitToHeight="4" fitToWidth="1" horizontalDpi="120" verticalDpi="120" orientation="landscape"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A1:P62"/>
  <sheetViews>
    <sheetView showZeros="0" view="pageBreakPreview" zoomScale="75" zoomScaleNormal="60" zoomScaleSheetLayoutView="75" workbookViewId="0" topLeftCell="A40">
      <selection activeCell="C55" sqref="C55"/>
    </sheetView>
  </sheetViews>
  <sheetFormatPr defaultColWidth="9.125" defaultRowHeight="12.75"/>
  <cols>
    <col min="1" max="1" width="7.75390625" style="65" customWidth="1"/>
    <col min="2" max="2" width="38.625" style="65" customWidth="1"/>
    <col min="3" max="3" width="12.125" style="65" customWidth="1"/>
    <col min="4" max="4" width="12.00390625" style="65" customWidth="1"/>
    <col min="5" max="5" width="11.875" style="65" customWidth="1"/>
    <col min="6" max="6" width="10.125" style="65" customWidth="1"/>
    <col min="7" max="7" width="11.375" style="65" customWidth="1"/>
    <col min="8" max="8" width="12.125" style="65" customWidth="1"/>
    <col min="9" max="9" width="12.875" style="65" customWidth="1"/>
    <col min="10" max="10" width="11.875" style="65" customWidth="1"/>
    <col min="11" max="11" width="12.00390625" style="65" customWidth="1"/>
    <col min="12" max="12" width="11.375" style="65" customWidth="1"/>
    <col min="13" max="13" width="9.875" style="65" customWidth="1"/>
    <col min="14" max="14" width="12.00390625" style="65" customWidth="1"/>
    <col min="15" max="16384" width="9.125" style="65" customWidth="1"/>
  </cols>
  <sheetData>
    <row r="1" spans="5:16" s="18" customFormat="1" ht="18">
      <c r="E1" s="174"/>
      <c r="F1" s="174"/>
      <c r="G1" s="174"/>
      <c r="H1" s="100"/>
      <c r="I1" s="100"/>
      <c r="J1" s="102"/>
      <c r="K1" s="162" t="s">
        <v>301</v>
      </c>
      <c r="L1" s="162"/>
      <c r="M1" s="162"/>
      <c r="N1" s="98"/>
      <c r="O1" s="98"/>
      <c r="P1" s="98"/>
    </row>
    <row r="2" spans="5:16" s="18" customFormat="1" ht="18">
      <c r="E2" s="174"/>
      <c r="F2" s="174"/>
      <c r="G2" s="174"/>
      <c r="H2" s="100"/>
      <c r="I2" s="100"/>
      <c r="J2" s="102"/>
      <c r="K2" s="162" t="s">
        <v>300</v>
      </c>
      <c r="L2" s="162"/>
      <c r="M2" s="162"/>
      <c r="N2" s="98"/>
      <c r="O2" s="98"/>
      <c r="P2" s="98"/>
    </row>
    <row r="3" spans="5:16" s="18" customFormat="1" ht="18">
      <c r="E3" s="174"/>
      <c r="F3" s="174"/>
      <c r="G3" s="174"/>
      <c r="H3" s="100"/>
      <c r="I3" s="100"/>
      <c r="J3" s="102"/>
      <c r="K3" s="162" t="s">
        <v>302</v>
      </c>
      <c r="L3" s="162"/>
      <c r="M3" s="162"/>
      <c r="N3" s="98"/>
      <c r="O3" s="98"/>
      <c r="P3" s="98"/>
    </row>
    <row r="4" s="18" customFormat="1" ht="12.75">
      <c r="N4" s="49"/>
    </row>
    <row r="5" spans="1:15" s="18" customFormat="1" ht="18">
      <c r="A5" s="161" t="s">
        <v>299</v>
      </c>
      <c r="B5" s="161"/>
      <c r="C5" s="161"/>
      <c r="D5" s="161"/>
      <c r="E5" s="161"/>
      <c r="F5" s="161"/>
      <c r="G5" s="161"/>
      <c r="H5" s="161"/>
      <c r="I5" s="161"/>
      <c r="J5" s="161"/>
      <c r="K5" s="161"/>
      <c r="L5" s="161"/>
      <c r="M5" s="161"/>
      <c r="N5" s="99"/>
      <c r="O5" s="99"/>
    </row>
    <row r="6" spans="6:14" s="64" customFormat="1" ht="12.75">
      <c r="F6" s="163"/>
      <c r="G6" s="163"/>
      <c r="N6" s="23" t="s">
        <v>298</v>
      </c>
    </row>
    <row r="7" spans="1:14" s="7" customFormat="1" ht="12.75">
      <c r="A7" s="182" t="s">
        <v>5</v>
      </c>
      <c r="B7" s="184" t="s">
        <v>6</v>
      </c>
      <c r="C7" s="179" t="s">
        <v>7</v>
      </c>
      <c r="D7" s="180"/>
      <c r="E7" s="180"/>
      <c r="F7" s="180"/>
      <c r="G7" s="181"/>
      <c r="H7" s="179" t="s">
        <v>8</v>
      </c>
      <c r="I7" s="180"/>
      <c r="J7" s="180"/>
      <c r="K7" s="180"/>
      <c r="L7" s="180"/>
      <c r="M7" s="181"/>
      <c r="N7" s="177" t="s">
        <v>93</v>
      </c>
    </row>
    <row r="8" spans="1:14" s="7" customFormat="1" ht="51">
      <c r="A8" s="183"/>
      <c r="B8" s="185"/>
      <c r="C8" s="8" t="s">
        <v>9</v>
      </c>
      <c r="D8" s="9" t="s">
        <v>10</v>
      </c>
      <c r="E8" s="9" t="s">
        <v>11</v>
      </c>
      <c r="F8" s="9" t="s">
        <v>12</v>
      </c>
      <c r="G8" s="9" t="s">
        <v>13</v>
      </c>
      <c r="H8" s="8" t="s">
        <v>9</v>
      </c>
      <c r="I8" s="9" t="s">
        <v>10</v>
      </c>
      <c r="J8" s="9" t="s">
        <v>11</v>
      </c>
      <c r="K8" s="9" t="s">
        <v>12</v>
      </c>
      <c r="L8" s="9" t="s">
        <v>13</v>
      </c>
      <c r="M8" s="9" t="s">
        <v>14</v>
      </c>
      <c r="N8" s="178"/>
    </row>
    <row r="9" spans="1:14" s="78" customFormat="1" ht="12.75">
      <c r="A9" s="16">
        <v>1</v>
      </c>
      <c r="B9" s="16">
        <v>2</v>
      </c>
      <c r="C9" s="14">
        <v>3</v>
      </c>
      <c r="D9" s="14">
        <v>4</v>
      </c>
      <c r="E9" s="14">
        <v>5</v>
      </c>
      <c r="F9" s="14">
        <v>6</v>
      </c>
      <c r="G9" s="91">
        <v>7</v>
      </c>
      <c r="H9" s="14">
        <v>8</v>
      </c>
      <c r="I9" s="92">
        <v>9</v>
      </c>
      <c r="J9" s="90">
        <v>10</v>
      </c>
      <c r="K9" s="90">
        <v>11</v>
      </c>
      <c r="L9" s="90">
        <v>12</v>
      </c>
      <c r="M9" s="76">
        <v>13</v>
      </c>
      <c r="N9" s="77">
        <v>14</v>
      </c>
    </row>
    <row r="10" spans="1:14" s="18" customFormat="1" ht="12.75">
      <c r="A10" s="88" t="s">
        <v>15</v>
      </c>
      <c r="B10" s="21" t="s">
        <v>16</v>
      </c>
      <c r="C10" s="136">
        <f aca="true" t="shared" si="0" ref="C10:C19">D10+G10</f>
        <v>1876194</v>
      </c>
      <c r="D10" s="136">
        <f>'[1]О'!D11+'[1]О'!D27+'[1]О'!D39+'[1]О'!D69+'[1]О'!D72</f>
        <v>1876194</v>
      </c>
      <c r="E10" s="136">
        <f>'[1]О'!E11+'[1]О'!E27+'[1]О'!E39+'[1]О'!E69+'[1]О'!E72</f>
        <v>1174951</v>
      </c>
      <c r="F10" s="136">
        <f>'[1]О'!F11+'[1]О'!F27+'[1]О'!F39+'[1]О'!F69+'[1]О'!F72</f>
        <v>70000</v>
      </c>
      <c r="G10" s="136">
        <f>'[1]О'!G11+'[1]О'!G27+'[1]О'!G39+'[1]О'!G69+'[1]О'!G72</f>
        <v>0</v>
      </c>
      <c r="H10" s="136">
        <f>I10+L10</f>
        <v>15529</v>
      </c>
      <c r="I10" s="136">
        <f>'[1]О'!I11+'[1]О'!I27+'[1]О'!I39+'[1]О'!I69+'[1]О'!I72</f>
        <v>15529</v>
      </c>
      <c r="J10" s="136">
        <f>'[1]О'!J11+'[1]О'!J27+'[1]О'!J39+'[1]О'!J69+'[1]О'!J72</f>
        <v>0</v>
      </c>
      <c r="K10" s="136">
        <f>'[1]О'!K11+'[1]О'!K27+'[1]О'!K39+'[1]О'!K69+'[1]О'!K72</f>
        <v>10729</v>
      </c>
      <c r="L10" s="136">
        <f>'[1]О'!L11+'[1]О'!L27+'[1]О'!L39+'[1]О'!L69+'[1]О'!L72</f>
        <v>0</v>
      </c>
      <c r="M10" s="136">
        <f>'[1]О'!M11+'[1]О'!M27+'[1]О'!M39+'[1]О'!M69+'[1]О'!M72</f>
        <v>0</v>
      </c>
      <c r="N10" s="136">
        <f>C10+H10</f>
        <v>1891723</v>
      </c>
    </row>
    <row r="11" spans="1:14" s="18" customFormat="1" ht="12.75">
      <c r="A11" s="88" t="s">
        <v>19</v>
      </c>
      <c r="B11" s="6" t="s">
        <v>174</v>
      </c>
      <c r="C11" s="136">
        <f t="shared" si="0"/>
        <v>15448772</v>
      </c>
      <c r="D11" s="136">
        <f>SUM(D12:D20)</f>
        <v>15339972</v>
      </c>
      <c r="E11" s="136">
        <f>SUM(E12:E20)</f>
        <v>9768114</v>
      </c>
      <c r="F11" s="136">
        <f>SUM(F12:F20)</f>
        <v>1060119</v>
      </c>
      <c r="G11" s="136">
        <f>SUM(G12:G20)</f>
        <v>108800</v>
      </c>
      <c r="H11" s="136">
        <f aca="true" t="shared" si="1" ref="H11:H57">I11+L11</f>
        <v>1439600</v>
      </c>
      <c r="I11" s="136">
        <f>SUM(I12:I19)</f>
        <v>1439600</v>
      </c>
      <c r="J11" s="136">
        <f>SUM(J12:J19)</f>
        <v>406000</v>
      </c>
      <c r="K11" s="136">
        <f>SUM(K12:K19)</f>
        <v>47100</v>
      </c>
      <c r="L11" s="136">
        <f>SUM(L12:L19)</f>
        <v>0</v>
      </c>
      <c r="M11" s="136">
        <f>SUM(M12:M19)</f>
        <v>0</v>
      </c>
      <c r="N11" s="136">
        <f>C11+H11</f>
        <v>16888372</v>
      </c>
    </row>
    <row r="12" spans="1:14" s="10" customFormat="1" ht="12.75">
      <c r="A12" s="88" t="s">
        <v>79</v>
      </c>
      <c r="B12" s="21" t="s">
        <v>75</v>
      </c>
      <c r="C12" s="136">
        <f t="shared" si="0"/>
        <v>4272974</v>
      </c>
      <c r="D12" s="136">
        <f>'[1]О'!D29</f>
        <v>4229774</v>
      </c>
      <c r="E12" s="136">
        <f>'[1]О'!E29</f>
        <v>2349880</v>
      </c>
      <c r="F12" s="136">
        <f>'[1]О'!F29</f>
        <v>462650</v>
      </c>
      <c r="G12" s="136">
        <f>'[1]О'!G29</f>
        <v>43200</v>
      </c>
      <c r="H12" s="136">
        <f t="shared" si="1"/>
        <v>769130</v>
      </c>
      <c r="I12" s="136">
        <f>'[1]О'!I29</f>
        <v>769130</v>
      </c>
      <c r="J12" s="136">
        <f>'[1]О'!J29</f>
        <v>29000</v>
      </c>
      <c r="K12" s="136">
        <f>'[1]О'!K29</f>
        <v>12800</v>
      </c>
      <c r="L12" s="136">
        <f>'[1]О'!L29</f>
        <v>0</v>
      </c>
      <c r="M12" s="136">
        <f>'[1]О'!M29</f>
        <v>0</v>
      </c>
      <c r="N12" s="136">
        <f aca="true" t="shared" si="2" ref="N12:N21">C12+H12</f>
        <v>5042104</v>
      </c>
    </row>
    <row r="13" spans="1:14" s="10" customFormat="1" ht="51">
      <c r="A13" s="88" t="s">
        <v>21</v>
      </c>
      <c r="B13" s="21" t="s">
        <v>247</v>
      </c>
      <c r="C13" s="136">
        <f t="shared" si="0"/>
        <v>9809274</v>
      </c>
      <c r="D13" s="136">
        <f>'[1]О'!D30</f>
        <v>9751674</v>
      </c>
      <c r="E13" s="136">
        <f>'[1]О'!E30</f>
        <v>6504494</v>
      </c>
      <c r="F13" s="136">
        <f>'[1]О'!F30</f>
        <v>571230</v>
      </c>
      <c r="G13" s="136">
        <f>'[1]О'!G30</f>
        <v>57600</v>
      </c>
      <c r="H13" s="136">
        <f t="shared" si="1"/>
        <v>670470</v>
      </c>
      <c r="I13" s="136">
        <f>'[1]О'!I30</f>
        <v>670470</v>
      </c>
      <c r="J13" s="136">
        <f>'[1]О'!J30</f>
        <v>377000</v>
      </c>
      <c r="K13" s="136">
        <f>'[1]О'!K30</f>
        <v>34300</v>
      </c>
      <c r="L13" s="136">
        <f>'[1]О'!L30</f>
        <v>0</v>
      </c>
      <c r="M13" s="136">
        <f>'[1]О'!M30</f>
        <v>0</v>
      </c>
      <c r="N13" s="136">
        <f t="shared" si="2"/>
        <v>10479744</v>
      </c>
    </row>
    <row r="14" spans="1:14" s="10" customFormat="1" ht="12.75">
      <c r="A14" s="88" t="s">
        <v>80</v>
      </c>
      <c r="B14" s="21" t="s">
        <v>90</v>
      </c>
      <c r="C14" s="136">
        <f t="shared" si="0"/>
        <v>659432</v>
      </c>
      <c r="D14" s="136">
        <f>'[1]О'!D31</f>
        <v>659432</v>
      </c>
      <c r="E14" s="136">
        <f>'[1]О'!E31</f>
        <v>473000</v>
      </c>
      <c r="F14" s="136">
        <f>'[1]О'!F31</f>
        <v>5580</v>
      </c>
      <c r="G14" s="136">
        <f>'[1]О'!G31</f>
        <v>0</v>
      </c>
      <c r="H14" s="136">
        <f t="shared" si="1"/>
        <v>0</v>
      </c>
      <c r="I14" s="136">
        <f>'[1]О'!I31</f>
        <v>0</v>
      </c>
      <c r="J14" s="136">
        <f>'[1]О'!J31</f>
        <v>0</v>
      </c>
      <c r="K14" s="136">
        <f>'[1]О'!K31</f>
        <v>0</v>
      </c>
      <c r="L14" s="136">
        <f>'[1]О'!L31</f>
        <v>0</v>
      </c>
      <c r="M14" s="136">
        <f>'[1]О'!M31</f>
        <v>0</v>
      </c>
      <c r="N14" s="136">
        <f t="shared" si="2"/>
        <v>659432</v>
      </c>
    </row>
    <row r="15" spans="1:14" s="10" customFormat="1" ht="51">
      <c r="A15" s="45" t="s">
        <v>315</v>
      </c>
      <c r="B15" s="51" t="s">
        <v>316</v>
      </c>
      <c r="C15" s="136">
        <f t="shared" si="0"/>
        <v>6400</v>
      </c>
      <c r="D15" s="136">
        <f>'[1]О'!D32</f>
        <v>6400</v>
      </c>
      <c r="E15" s="136">
        <f>'[1]О'!E32</f>
        <v>0</v>
      </c>
      <c r="F15" s="136">
        <f>'[1]О'!F32</f>
        <v>0</v>
      </c>
      <c r="G15" s="136">
        <f>'[1]О'!G32</f>
        <v>0</v>
      </c>
      <c r="H15" s="136">
        <f t="shared" si="1"/>
        <v>0</v>
      </c>
      <c r="I15" s="136">
        <f>'[1]О'!I32</f>
        <v>0</v>
      </c>
      <c r="J15" s="136">
        <f>'[1]О'!J32</f>
        <v>0</v>
      </c>
      <c r="K15" s="136">
        <f>'[1]О'!K32</f>
        <v>0</v>
      </c>
      <c r="L15" s="136">
        <f>'[1]О'!L32</f>
        <v>0</v>
      </c>
      <c r="M15" s="136">
        <f>'[1]О'!M32</f>
        <v>0</v>
      </c>
      <c r="N15" s="136">
        <f t="shared" si="2"/>
        <v>6400</v>
      </c>
    </row>
    <row r="16" spans="1:14" s="10" customFormat="1" ht="25.5">
      <c r="A16" s="88" t="s">
        <v>24</v>
      </c>
      <c r="B16" s="75" t="s">
        <v>248</v>
      </c>
      <c r="C16" s="136">
        <f t="shared" si="0"/>
        <v>82058</v>
      </c>
      <c r="D16" s="136">
        <f>'[1]О'!D33</f>
        <v>82058</v>
      </c>
      <c r="E16" s="136">
        <f>'[1]О'!E33</f>
        <v>57610</v>
      </c>
      <c r="F16" s="136">
        <f>'[1]О'!F33</f>
        <v>0</v>
      </c>
      <c r="G16" s="136">
        <f>'[1]О'!G33</f>
        <v>0</v>
      </c>
      <c r="H16" s="136">
        <f t="shared" si="1"/>
        <v>0</v>
      </c>
      <c r="I16" s="136">
        <f>'[1]О'!I33</f>
        <v>0</v>
      </c>
      <c r="J16" s="136">
        <f>'[1]О'!J33</f>
        <v>0</v>
      </c>
      <c r="K16" s="136">
        <f>'[1]О'!K33</f>
        <v>0</v>
      </c>
      <c r="L16" s="136">
        <f>'[1]О'!L33</f>
        <v>0</v>
      </c>
      <c r="M16" s="136">
        <f>'[1]О'!M33</f>
        <v>0</v>
      </c>
      <c r="N16" s="136">
        <f t="shared" si="2"/>
        <v>82058</v>
      </c>
    </row>
    <row r="17" spans="1:14" s="10" customFormat="1" ht="25.5">
      <c r="A17" s="88" t="s">
        <v>25</v>
      </c>
      <c r="B17" s="21" t="s">
        <v>249</v>
      </c>
      <c r="C17" s="136">
        <f t="shared" si="0"/>
        <v>345495</v>
      </c>
      <c r="D17" s="136">
        <f>'[1]О'!D34</f>
        <v>337495</v>
      </c>
      <c r="E17" s="136">
        <f>'[1]О'!E34</f>
        <v>207200</v>
      </c>
      <c r="F17" s="136">
        <f>'[1]О'!F34</f>
        <v>13880</v>
      </c>
      <c r="G17" s="136">
        <f>'[1]О'!G34</f>
        <v>8000</v>
      </c>
      <c r="H17" s="136">
        <f t="shared" si="1"/>
        <v>0</v>
      </c>
      <c r="I17" s="136">
        <f>'[1]О'!I34</f>
        <v>0</v>
      </c>
      <c r="J17" s="136">
        <f>'[1]О'!J34</f>
        <v>0</v>
      </c>
      <c r="K17" s="136">
        <f>'[1]О'!K34</f>
        <v>0</v>
      </c>
      <c r="L17" s="136">
        <f>'[1]О'!L34</f>
        <v>0</v>
      </c>
      <c r="M17" s="136">
        <f>'[1]О'!M34</f>
        <v>0</v>
      </c>
      <c r="N17" s="136">
        <f t="shared" si="2"/>
        <v>345495</v>
      </c>
    </row>
    <row r="18" spans="1:14" s="10" customFormat="1" ht="25.5">
      <c r="A18" s="88" t="s">
        <v>26</v>
      </c>
      <c r="B18" s="21" t="s">
        <v>27</v>
      </c>
      <c r="C18" s="136">
        <f t="shared" si="0"/>
        <v>96803</v>
      </c>
      <c r="D18" s="136">
        <f>'[1]О'!D35</f>
        <v>96803</v>
      </c>
      <c r="E18" s="136">
        <f>'[1]О'!E35</f>
        <v>63160</v>
      </c>
      <c r="F18" s="136">
        <f>'[1]О'!F35</f>
        <v>29</v>
      </c>
      <c r="G18" s="136">
        <f>'[1]О'!G35</f>
        <v>0</v>
      </c>
      <c r="H18" s="136">
        <f t="shared" si="1"/>
        <v>0</v>
      </c>
      <c r="I18" s="136">
        <f>'[1]О'!I35</f>
        <v>0</v>
      </c>
      <c r="J18" s="136">
        <f>'[1]О'!J35</f>
        <v>0</v>
      </c>
      <c r="K18" s="136">
        <f>'[1]О'!K35</f>
        <v>0</v>
      </c>
      <c r="L18" s="136">
        <f>'[1]О'!L35</f>
        <v>0</v>
      </c>
      <c r="M18" s="136">
        <f>'[1]О'!M35</f>
        <v>0</v>
      </c>
      <c r="N18" s="136">
        <f t="shared" si="2"/>
        <v>96803</v>
      </c>
    </row>
    <row r="19" spans="1:14" s="10" customFormat="1" ht="12.75">
      <c r="A19" s="88" t="s">
        <v>103</v>
      </c>
      <c r="B19" s="21" t="s">
        <v>91</v>
      </c>
      <c r="C19" s="136">
        <f t="shared" si="0"/>
        <v>162821</v>
      </c>
      <c r="D19" s="136">
        <f>'[1]О'!D36</f>
        <v>162821</v>
      </c>
      <c r="E19" s="136">
        <f>'[1]О'!E36</f>
        <v>112770</v>
      </c>
      <c r="F19" s="136">
        <f>'[1]О'!F36</f>
        <v>6750</v>
      </c>
      <c r="G19" s="136">
        <f>'[1]О'!G36</f>
        <v>0</v>
      </c>
      <c r="H19" s="136">
        <f t="shared" si="1"/>
        <v>0</v>
      </c>
      <c r="I19" s="136">
        <f>'[1]О'!I36</f>
        <v>0</v>
      </c>
      <c r="J19" s="136">
        <f>'[1]О'!J36</f>
        <v>0</v>
      </c>
      <c r="K19" s="136">
        <f>'[1]О'!K36</f>
        <v>0</v>
      </c>
      <c r="L19" s="136">
        <f>'[1]О'!L36</f>
        <v>0</v>
      </c>
      <c r="M19" s="136">
        <f>'[1]О'!M36</f>
        <v>0</v>
      </c>
      <c r="N19" s="136">
        <f t="shared" si="2"/>
        <v>162821</v>
      </c>
    </row>
    <row r="20" spans="1:14" s="10" customFormat="1" ht="38.25">
      <c r="A20" s="45" t="s">
        <v>317</v>
      </c>
      <c r="B20" s="29" t="s">
        <v>318</v>
      </c>
      <c r="C20" s="136">
        <f>D20+G20</f>
        <v>13515</v>
      </c>
      <c r="D20" s="136">
        <f>'[1]О'!D37</f>
        <v>13515</v>
      </c>
      <c r="E20" s="136">
        <f>'[1]О'!E37</f>
        <v>0</v>
      </c>
      <c r="F20" s="136">
        <f>'[1]О'!F37</f>
        <v>0</v>
      </c>
      <c r="G20" s="136">
        <f>'[1]О'!G37</f>
        <v>0</v>
      </c>
      <c r="H20" s="136">
        <f>I20+L20</f>
        <v>0</v>
      </c>
      <c r="I20" s="136">
        <f>'[1]О'!I37</f>
        <v>0</v>
      </c>
      <c r="J20" s="136">
        <f>'[1]О'!J37</f>
        <v>0</v>
      </c>
      <c r="K20" s="136">
        <f>'[1]О'!K37</f>
        <v>0</v>
      </c>
      <c r="L20" s="136">
        <f>'[1]О'!L37</f>
        <v>0</v>
      </c>
      <c r="M20" s="136">
        <f>'[1]О'!M37</f>
        <v>0</v>
      </c>
      <c r="N20" s="136">
        <f>C20+H20</f>
        <v>13515</v>
      </c>
    </row>
    <row r="21" spans="1:14" s="18" customFormat="1" ht="12.75">
      <c r="A21" s="88" t="s">
        <v>28</v>
      </c>
      <c r="B21" s="21" t="s">
        <v>121</v>
      </c>
      <c r="C21" s="136">
        <f aca="true" t="shared" si="3" ref="C21:C28">D21+G21</f>
        <v>8863800</v>
      </c>
      <c r="D21" s="136">
        <f>SUM(D22:D27)</f>
        <v>8863800</v>
      </c>
      <c r="E21" s="136">
        <f>SUM(E22:E27)</f>
        <v>5395600</v>
      </c>
      <c r="F21" s="136">
        <f>SUM(F22:F27)</f>
        <v>720700</v>
      </c>
      <c r="G21" s="136">
        <f>SUM(G22:G27)</f>
        <v>0</v>
      </c>
      <c r="H21" s="136">
        <f t="shared" si="1"/>
        <v>789862</v>
      </c>
      <c r="I21" s="136">
        <f>SUM(I22:I27)</f>
        <v>689357</v>
      </c>
      <c r="J21" s="136">
        <f>SUM(J22:J27)</f>
        <v>248460</v>
      </c>
      <c r="K21" s="136">
        <f>SUM(K22:K27)</f>
        <v>60953</v>
      </c>
      <c r="L21" s="136">
        <f>SUM(L22:L27)</f>
        <v>100505</v>
      </c>
      <c r="M21" s="136">
        <f>SUM(M22:M27)</f>
        <v>0</v>
      </c>
      <c r="N21" s="136">
        <f t="shared" si="2"/>
        <v>9653662</v>
      </c>
    </row>
    <row r="22" spans="1:14" s="10" customFormat="1" ht="12.75">
      <c r="A22" s="88" t="s">
        <v>30</v>
      </c>
      <c r="B22" s="21" t="s">
        <v>31</v>
      </c>
      <c r="C22" s="136">
        <f t="shared" si="3"/>
        <v>5524649</v>
      </c>
      <c r="D22" s="136">
        <f>'[1]О'!D13</f>
        <v>5524649</v>
      </c>
      <c r="E22" s="136">
        <f>'[1]О'!E13</f>
        <v>3370620</v>
      </c>
      <c r="F22" s="136">
        <f>'[1]О'!F13</f>
        <v>445688</v>
      </c>
      <c r="G22" s="136">
        <f>'[1]О'!G13</f>
        <v>0</v>
      </c>
      <c r="H22" s="136">
        <f t="shared" si="1"/>
        <v>377940</v>
      </c>
      <c r="I22" s="136">
        <f>'[1]О'!I13</f>
        <v>307435</v>
      </c>
      <c r="J22" s="136">
        <f>'[1]О'!J13</f>
        <v>87840</v>
      </c>
      <c r="K22" s="136">
        <f>'[1]О'!K13</f>
        <v>44051</v>
      </c>
      <c r="L22" s="136">
        <f>'[1]О'!L13</f>
        <v>70505</v>
      </c>
      <c r="M22" s="136">
        <f>'[1]О'!M13</f>
        <v>0</v>
      </c>
      <c r="N22" s="136">
        <f aca="true" t="shared" si="4" ref="N22:N28">C22+H22</f>
        <v>5902589</v>
      </c>
    </row>
    <row r="23" spans="1:14" s="10" customFormat="1" ht="12.75">
      <c r="A23" s="88" t="s">
        <v>84</v>
      </c>
      <c r="B23" s="21" t="s">
        <v>85</v>
      </c>
      <c r="C23" s="136">
        <f t="shared" si="3"/>
        <v>2607544</v>
      </c>
      <c r="D23" s="136">
        <f>'[1]О'!D14</f>
        <v>2607544</v>
      </c>
      <c r="E23" s="136">
        <f>'[1]О'!E14</f>
        <v>1576965</v>
      </c>
      <c r="F23" s="136">
        <f>'[1]О'!F14</f>
        <v>232515</v>
      </c>
      <c r="G23" s="136">
        <f>'[1]О'!G14</f>
        <v>0</v>
      </c>
      <c r="H23" s="136">
        <f t="shared" si="1"/>
        <v>9602</v>
      </c>
      <c r="I23" s="136">
        <f>'[1]О'!I14</f>
        <v>9602</v>
      </c>
      <c r="J23" s="136">
        <f>'[1]О'!J14</f>
        <v>620</v>
      </c>
      <c r="K23" s="136">
        <f>'[1]О'!K14</f>
        <v>4782</v>
      </c>
      <c r="L23" s="136">
        <f>'[1]О'!L14</f>
        <v>0</v>
      </c>
      <c r="M23" s="136">
        <f>'[1]О'!M14</f>
        <v>0</v>
      </c>
      <c r="N23" s="136">
        <f t="shared" si="4"/>
        <v>2617146</v>
      </c>
    </row>
    <row r="24" spans="1:14" s="10" customFormat="1" ht="12.75" hidden="1">
      <c r="A24" s="88" t="s">
        <v>32</v>
      </c>
      <c r="B24" s="21" t="s">
        <v>33</v>
      </c>
      <c r="C24" s="136">
        <f t="shared" si="3"/>
        <v>0</v>
      </c>
      <c r="D24" s="136">
        <f>'[1]О'!D15</f>
        <v>0</v>
      </c>
      <c r="E24" s="136">
        <f>'[1]О'!E15</f>
        <v>0</v>
      </c>
      <c r="F24" s="136">
        <f>'[1]О'!F15</f>
        <v>0</v>
      </c>
      <c r="G24" s="136">
        <f>'[1]О'!G15</f>
        <v>0</v>
      </c>
      <c r="H24" s="136">
        <f t="shared" si="1"/>
        <v>0</v>
      </c>
      <c r="I24" s="136">
        <f>'[1]О'!I15</f>
        <v>0</v>
      </c>
      <c r="J24" s="136">
        <f>'[1]О'!J15</f>
        <v>0</v>
      </c>
      <c r="K24" s="136">
        <f>'[1]О'!K15</f>
        <v>0</v>
      </c>
      <c r="L24" s="136">
        <f>'[1]О'!L15</f>
        <v>0</v>
      </c>
      <c r="M24" s="136">
        <f>'[1]О'!M15</f>
        <v>0</v>
      </c>
      <c r="N24" s="136">
        <f t="shared" si="4"/>
        <v>0</v>
      </c>
    </row>
    <row r="25" spans="1:14" s="10" customFormat="1" ht="25.5">
      <c r="A25" s="88" t="s">
        <v>34</v>
      </c>
      <c r="B25" s="46" t="s">
        <v>35</v>
      </c>
      <c r="C25" s="136">
        <f t="shared" si="3"/>
        <v>469949</v>
      </c>
      <c r="D25" s="136">
        <f>'[1]О'!D16</f>
        <v>469949</v>
      </c>
      <c r="E25" s="136">
        <f>'[1]О'!E16</f>
        <v>299875</v>
      </c>
      <c r="F25" s="136">
        <f>'[1]О'!F16</f>
        <v>33711</v>
      </c>
      <c r="G25" s="136">
        <f>'[1]О'!G16</f>
        <v>0</v>
      </c>
      <c r="H25" s="136">
        <f t="shared" si="1"/>
        <v>402320</v>
      </c>
      <c r="I25" s="136">
        <f>'[1]О'!I16</f>
        <v>372320</v>
      </c>
      <c r="J25" s="136">
        <f>'[1]О'!J16</f>
        <v>160000</v>
      </c>
      <c r="K25" s="136">
        <f>'[1]О'!K16</f>
        <v>12120</v>
      </c>
      <c r="L25" s="136">
        <f>'[1]О'!L16</f>
        <v>30000</v>
      </c>
      <c r="M25" s="136">
        <f>'[1]О'!M16</f>
        <v>0</v>
      </c>
      <c r="N25" s="136">
        <f t="shared" si="4"/>
        <v>872269</v>
      </c>
    </row>
    <row r="26" spans="1:14" s="10" customFormat="1" ht="12.75">
      <c r="A26" s="88" t="s">
        <v>40</v>
      </c>
      <c r="B26" s="21" t="s">
        <v>41</v>
      </c>
      <c r="C26" s="136">
        <f t="shared" si="3"/>
        <v>229458</v>
      </c>
      <c r="D26" s="136">
        <f>'[1]О'!D17</f>
        <v>229458</v>
      </c>
      <c r="E26" s="136">
        <f>'[1]О'!E17</f>
        <v>148140</v>
      </c>
      <c r="F26" s="136">
        <f>'[1]О'!F17</f>
        <v>8786</v>
      </c>
      <c r="G26" s="136">
        <f>'[1]О'!G17</f>
        <v>0</v>
      </c>
      <c r="H26" s="136">
        <f t="shared" si="1"/>
        <v>0</v>
      </c>
      <c r="I26" s="136">
        <f>'[1]О'!I17</f>
        <v>0</v>
      </c>
      <c r="J26" s="136">
        <f>'[1]О'!J17</f>
        <v>0</v>
      </c>
      <c r="K26" s="136">
        <f>'[1]О'!K17</f>
        <v>0</v>
      </c>
      <c r="L26" s="136">
        <f>'[1]О'!L17</f>
        <v>0</v>
      </c>
      <c r="M26" s="136">
        <f>'[1]О'!M17</f>
        <v>0</v>
      </c>
      <c r="N26" s="136">
        <f t="shared" si="4"/>
        <v>229458</v>
      </c>
    </row>
    <row r="27" spans="1:14" s="10" customFormat="1" ht="12.75">
      <c r="A27" s="88" t="s">
        <v>37</v>
      </c>
      <c r="B27" s="21" t="s">
        <v>92</v>
      </c>
      <c r="C27" s="136">
        <f t="shared" si="3"/>
        <v>32200</v>
      </c>
      <c r="D27" s="136">
        <f>'[1]О'!D18</f>
        <v>32200</v>
      </c>
      <c r="E27" s="136">
        <f>'[1]О'!E18</f>
        <v>0</v>
      </c>
      <c r="F27" s="136">
        <f>'[1]О'!F18</f>
        <v>0</v>
      </c>
      <c r="G27" s="136">
        <f>'[1]О'!G18</f>
        <v>0</v>
      </c>
      <c r="H27" s="136">
        <f t="shared" si="1"/>
        <v>0</v>
      </c>
      <c r="I27" s="136">
        <f>'[1]О'!I18</f>
        <v>0</v>
      </c>
      <c r="J27" s="136">
        <f>'[1]О'!J18</f>
        <v>0</v>
      </c>
      <c r="K27" s="136">
        <f>'[1]О'!K18</f>
        <v>0</v>
      </c>
      <c r="L27" s="136">
        <f>'[1]О'!L18</f>
        <v>0</v>
      </c>
      <c r="M27" s="136">
        <f>'[1]О'!M18</f>
        <v>0</v>
      </c>
      <c r="N27" s="136">
        <f t="shared" si="4"/>
        <v>32200</v>
      </c>
    </row>
    <row r="28" spans="1:14" s="23" customFormat="1" ht="25.5">
      <c r="A28" s="86" t="s">
        <v>42</v>
      </c>
      <c r="B28" s="51" t="s">
        <v>131</v>
      </c>
      <c r="C28" s="115">
        <f t="shared" si="3"/>
        <v>11293127</v>
      </c>
      <c r="D28" s="115">
        <f>SUM(D29:D49)</f>
        <v>11293127</v>
      </c>
      <c r="E28" s="115">
        <f>SUM(E29:E49)</f>
        <v>0</v>
      </c>
      <c r="F28" s="115">
        <f>SUM(F29:F49)</f>
        <v>0</v>
      </c>
      <c r="G28" s="115">
        <f>SUM(G29:G49)</f>
        <v>0</v>
      </c>
      <c r="H28" s="136">
        <f t="shared" si="1"/>
        <v>0</v>
      </c>
      <c r="I28" s="115">
        <f>I29+I30+I31+I32+I33+I35+I36+I37+I44+I45+I46+I48+I49</f>
        <v>0</v>
      </c>
      <c r="J28" s="115">
        <f>J29+J30+J31+J32+J33+J35+J36+J37+J44+J45+J46+J48+J49</f>
        <v>0</v>
      </c>
      <c r="K28" s="115">
        <f>K29+K30+K31+K32+K33+K35+K36+K37+K44+K45+K46+K48+K49</f>
        <v>0</v>
      </c>
      <c r="L28" s="115">
        <f>L29+L30+L31+L32+L33+L35+L36+L37+L44+L45+L46+L48+L49</f>
        <v>0</v>
      </c>
      <c r="M28" s="115">
        <f>M29+M30+M31+M32+M33+M35+M36+M37+M44+M45+M46+M48+M49</f>
        <v>0</v>
      </c>
      <c r="N28" s="136">
        <f t="shared" si="4"/>
        <v>11293127</v>
      </c>
    </row>
    <row r="29" spans="1:14" s="7" customFormat="1" ht="63.75">
      <c r="A29" s="12" t="s">
        <v>143</v>
      </c>
      <c r="B29" s="28" t="s">
        <v>273</v>
      </c>
      <c r="C29" s="137">
        <f aca="true" t="shared" si="5" ref="C29:C35">D29+G29</f>
        <v>6280000</v>
      </c>
      <c r="D29" s="137">
        <f>'[1]О'!D41</f>
        <v>6280000</v>
      </c>
      <c r="E29" s="137">
        <f>'[1]О'!E41</f>
        <v>0</v>
      </c>
      <c r="F29" s="137">
        <f>'[1]О'!F41</f>
        <v>0</v>
      </c>
      <c r="G29" s="137">
        <f>'[1]О'!G41</f>
        <v>0</v>
      </c>
      <c r="H29" s="136">
        <f t="shared" si="1"/>
        <v>0</v>
      </c>
      <c r="I29" s="137">
        <f>'[1]О'!I41</f>
        <v>0</v>
      </c>
      <c r="J29" s="137">
        <f>'[1]О'!J41</f>
        <v>0</v>
      </c>
      <c r="K29" s="137">
        <f>'[1]О'!K41</f>
        <v>0</v>
      </c>
      <c r="L29" s="137">
        <f>'[1]О'!L41</f>
        <v>0</v>
      </c>
      <c r="M29" s="137">
        <f>'[1]О'!M41</f>
        <v>0</v>
      </c>
      <c r="N29" s="136">
        <f aca="true" t="shared" si="6" ref="N29:N45">C29+H29</f>
        <v>6280000</v>
      </c>
    </row>
    <row r="30" spans="1:14" s="7" customFormat="1" ht="38.25">
      <c r="A30" s="12" t="s">
        <v>149</v>
      </c>
      <c r="B30" s="28" t="s">
        <v>150</v>
      </c>
      <c r="C30" s="137">
        <f t="shared" si="5"/>
        <v>9736</v>
      </c>
      <c r="D30" s="137">
        <f>'[1]О'!D42</f>
        <v>9736</v>
      </c>
      <c r="E30" s="137">
        <f>'[1]О'!E42</f>
        <v>0</v>
      </c>
      <c r="F30" s="137">
        <f>'[1]О'!F42</f>
        <v>0</v>
      </c>
      <c r="G30" s="137">
        <f>'[1]О'!G42</f>
        <v>0</v>
      </c>
      <c r="H30" s="136">
        <f t="shared" si="1"/>
        <v>0</v>
      </c>
      <c r="I30" s="137">
        <f>'[1]О'!I42</f>
        <v>0</v>
      </c>
      <c r="J30" s="137">
        <f>'[1]О'!J42</f>
        <v>0</v>
      </c>
      <c r="K30" s="137">
        <f>'[1]О'!K42</f>
        <v>0</v>
      </c>
      <c r="L30" s="137">
        <f>'[1]О'!L42</f>
        <v>0</v>
      </c>
      <c r="M30" s="137">
        <f>'[1]О'!M42</f>
        <v>0</v>
      </c>
      <c r="N30" s="136">
        <f t="shared" si="6"/>
        <v>9736</v>
      </c>
    </row>
    <row r="31" spans="1:14" s="7" customFormat="1" ht="51">
      <c r="A31" s="12" t="s">
        <v>151</v>
      </c>
      <c r="B31" s="28" t="s">
        <v>270</v>
      </c>
      <c r="C31" s="137">
        <f t="shared" si="5"/>
        <v>769316</v>
      </c>
      <c r="D31" s="137">
        <f>'[1]О'!D43</f>
        <v>769316</v>
      </c>
      <c r="E31" s="137">
        <f>'[1]О'!E43</f>
        <v>0</v>
      </c>
      <c r="F31" s="137">
        <f>'[1]О'!F43</f>
        <v>0</v>
      </c>
      <c r="G31" s="137">
        <f>'[1]О'!G43</f>
        <v>0</v>
      </c>
      <c r="H31" s="136">
        <f t="shared" si="1"/>
        <v>0</v>
      </c>
      <c r="I31" s="137">
        <f>'[1]О'!I43</f>
        <v>0</v>
      </c>
      <c r="J31" s="137">
        <f>'[1]О'!J43</f>
        <v>0</v>
      </c>
      <c r="K31" s="137">
        <f>'[1]О'!K43</f>
        <v>0</v>
      </c>
      <c r="L31" s="137">
        <f>'[1]О'!L43</f>
        <v>0</v>
      </c>
      <c r="M31" s="137">
        <f>'[1]О'!M43</f>
        <v>0</v>
      </c>
      <c r="N31" s="136">
        <f t="shared" si="6"/>
        <v>769316</v>
      </c>
    </row>
    <row r="32" spans="1:14" s="7" customFormat="1" ht="357">
      <c r="A32" s="12" t="s">
        <v>152</v>
      </c>
      <c r="B32" s="21" t="s">
        <v>319</v>
      </c>
      <c r="C32" s="137">
        <f t="shared" si="5"/>
        <v>345500</v>
      </c>
      <c r="D32" s="137">
        <f>'[1]О'!D44</f>
        <v>345500</v>
      </c>
      <c r="E32" s="137">
        <f>'[1]О'!E44</f>
        <v>0</v>
      </c>
      <c r="F32" s="137">
        <f>'[1]О'!F44</f>
        <v>0</v>
      </c>
      <c r="G32" s="137">
        <f>'[1]О'!G44</f>
        <v>0</v>
      </c>
      <c r="H32" s="136">
        <f t="shared" si="1"/>
        <v>0</v>
      </c>
      <c r="I32" s="137">
        <f>'[1]О'!I44</f>
        <v>0</v>
      </c>
      <c r="J32" s="137">
        <f>'[1]О'!J44</f>
        <v>0</v>
      </c>
      <c r="K32" s="137">
        <f>'[1]О'!K44</f>
        <v>0</v>
      </c>
      <c r="L32" s="137">
        <f>'[1]О'!L44</f>
        <v>0</v>
      </c>
      <c r="M32" s="137">
        <f>'[1]О'!M44</f>
        <v>0</v>
      </c>
      <c r="N32" s="136">
        <f t="shared" si="6"/>
        <v>345500</v>
      </c>
    </row>
    <row r="33" spans="1:14" s="7" customFormat="1" ht="357">
      <c r="A33" s="12" t="s">
        <v>153</v>
      </c>
      <c r="B33" s="21" t="s">
        <v>320</v>
      </c>
      <c r="C33" s="137">
        <f t="shared" si="5"/>
        <v>1800</v>
      </c>
      <c r="D33" s="137">
        <f>'[1]О'!D45</f>
        <v>1800</v>
      </c>
      <c r="E33" s="137">
        <f>'[1]О'!E45</f>
        <v>0</v>
      </c>
      <c r="F33" s="137">
        <f>'[1]О'!F45</f>
        <v>0</v>
      </c>
      <c r="G33" s="137">
        <f>'[1]О'!G45</f>
        <v>0</v>
      </c>
      <c r="H33" s="137">
        <f>'[1]О'!H45</f>
        <v>0</v>
      </c>
      <c r="I33" s="137">
        <f>'[1]О'!I45</f>
        <v>0</v>
      </c>
      <c r="J33" s="137">
        <f>'[1]О'!J45</f>
        <v>0</v>
      </c>
      <c r="K33" s="137">
        <f>'[1]О'!K45</f>
        <v>0</v>
      </c>
      <c r="L33" s="137">
        <f>'[1]О'!L45</f>
        <v>0</v>
      </c>
      <c r="M33" s="137">
        <f>'[1]О'!M45</f>
        <v>0</v>
      </c>
      <c r="N33" s="136">
        <f t="shared" si="6"/>
        <v>1800</v>
      </c>
    </row>
    <row r="34" spans="1:14" s="7" customFormat="1" ht="25.5">
      <c r="A34" s="139" t="s">
        <v>144</v>
      </c>
      <c r="B34" s="28" t="s">
        <v>189</v>
      </c>
      <c r="C34" s="137">
        <f t="shared" si="5"/>
        <v>180000</v>
      </c>
      <c r="D34" s="137">
        <f>'[1]О'!D46</f>
        <v>180000</v>
      </c>
      <c r="E34" s="137">
        <f>'[1]О'!E46</f>
        <v>0</v>
      </c>
      <c r="F34" s="137">
        <f>'[1]О'!F46</f>
        <v>0</v>
      </c>
      <c r="G34" s="137">
        <f>'[1]О'!G46</f>
        <v>0</v>
      </c>
      <c r="H34" s="137">
        <f>'[1]О'!H46</f>
        <v>0</v>
      </c>
      <c r="I34" s="137">
        <f>'[1]О'!I46</f>
        <v>0</v>
      </c>
      <c r="J34" s="137">
        <f>'[1]О'!J46</f>
        <v>0</v>
      </c>
      <c r="K34" s="137">
        <f>'[1]О'!K46</f>
        <v>0</v>
      </c>
      <c r="L34" s="137">
        <f>'[1]О'!L46</f>
        <v>0</v>
      </c>
      <c r="M34" s="137">
        <f>'[1]О'!M46</f>
        <v>0</v>
      </c>
      <c r="N34" s="136">
        <f t="shared" si="6"/>
        <v>180000</v>
      </c>
    </row>
    <row r="35" spans="1:14" s="7" customFormat="1" ht="38.25">
      <c r="A35" s="12" t="s">
        <v>155</v>
      </c>
      <c r="B35" s="28" t="s">
        <v>190</v>
      </c>
      <c r="C35" s="137">
        <f t="shared" si="5"/>
        <v>150000</v>
      </c>
      <c r="D35" s="137">
        <f>'[1]О'!D47</f>
        <v>150000</v>
      </c>
      <c r="E35" s="137">
        <f>'[1]О'!E47</f>
        <v>0</v>
      </c>
      <c r="F35" s="137">
        <f>'[1]О'!F47</f>
        <v>0</v>
      </c>
      <c r="G35" s="137">
        <f>'[1]О'!G47</f>
        <v>0</v>
      </c>
      <c r="H35" s="137">
        <f>'[1]О'!H47</f>
        <v>0</v>
      </c>
      <c r="I35" s="137">
        <f>'[1]О'!I46</f>
        <v>0</v>
      </c>
      <c r="J35" s="137">
        <f>'[1]О'!J46</f>
        <v>0</v>
      </c>
      <c r="K35" s="137">
        <f>'[1]О'!K46</f>
        <v>0</v>
      </c>
      <c r="L35" s="137">
        <f>'[1]О'!L46</f>
        <v>0</v>
      </c>
      <c r="M35" s="137">
        <f>'[1]О'!M46</f>
        <v>0</v>
      </c>
      <c r="N35" s="136">
        <f t="shared" si="6"/>
        <v>150000</v>
      </c>
    </row>
    <row r="36" spans="1:14" s="7" customFormat="1" ht="51">
      <c r="A36" s="12" t="s">
        <v>157</v>
      </c>
      <c r="B36" s="28" t="s">
        <v>191</v>
      </c>
      <c r="C36" s="137">
        <f aca="true" t="shared" si="7" ref="C36:C45">D36+G36</f>
        <v>300</v>
      </c>
      <c r="D36" s="137">
        <f>'[1]О'!D48</f>
        <v>300</v>
      </c>
      <c r="E36" s="137">
        <f>'[1]О'!E48</f>
        <v>0</v>
      </c>
      <c r="F36" s="137">
        <f>'[1]О'!F48</f>
        <v>0</v>
      </c>
      <c r="G36" s="137">
        <f>'[1]О'!G48</f>
        <v>0</v>
      </c>
      <c r="H36" s="137">
        <f>'[1]О'!H48</f>
        <v>0</v>
      </c>
      <c r="I36" s="137">
        <f>'[1]О'!I47</f>
        <v>0</v>
      </c>
      <c r="J36" s="137">
        <f>'[1]О'!J47</f>
        <v>0</v>
      </c>
      <c r="K36" s="137">
        <f>'[1]О'!K47</f>
        <v>0</v>
      </c>
      <c r="L36" s="137">
        <f>'[1]О'!L47</f>
        <v>0</v>
      </c>
      <c r="M36" s="137">
        <f>'[1]О'!M47</f>
        <v>0</v>
      </c>
      <c r="N36" s="136">
        <f t="shared" si="6"/>
        <v>300</v>
      </c>
    </row>
    <row r="37" spans="1:14" s="7" customFormat="1" ht="25.5">
      <c r="A37" s="12" t="s">
        <v>159</v>
      </c>
      <c r="B37" s="28" t="s">
        <v>216</v>
      </c>
      <c r="C37" s="137">
        <f t="shared" si="7"/>
        <v>120000</v>
      </c>
      <c r="D37" s="137">
        <f>'[1]О'!D49</f>
        <v>120000</v>
      </c>
      <c r="E37" s="137">
        <f>'[1]О'!E49</f>
        <v>0</v>
      </c>
      <c r="F37" s="137">
        <f>'[1]О'!F49</f>
        <v>0</v>
      </c>
      <c r="G37" s="137">
        <f>'[1]О'!G49</f>
        <v>0</v>
      </c>
      <c r="H37" s="137">
        <f>'[1]О'!H49</f>
        <v>0</v>
      </c>
      <c r="I37" s="137">
        <f>'[1]О'!I48</f>
        <v>0</v>
      </c>
      <c r="J37" s="137">
        <f>'[1]О'!J48</f>
        <v>0</v>
      </c>
      <c r="K37" s="137">
        <f>'[1]О'!K48</f>
        <v>0</v>
      </c>
      <c r="L37" s="137">
        <f>'[1]О'!L48</f>
        <v>0</v>
      </c>
      <c r="M37" s="137">
        <f>'[1]О'!M48</f>
        <v>0</v>
      </c>
      <c r="N37" s="136">
        <f t="shared" si="6"/>
        <v>120000</v>
      </c>
    </row>
    <row r="38" spans="1:14" s="7" customFormat="1" ht="25.5" hidden="1">
      <c r="A38" s="87" t="s">
        <v>125</v>
      </c>
      <c r="B38" s="82" t="s">
        <v>230</v>
      </c>
      <c r="C38" s="137">
        <f t="shared" si="7"/>
        <v>0</v>
      </c>
      <c r="D38" s="137">
        <f>'[1]О'!D50</f>
        <v>0</v>
      </c>
      <c r="E38" s="137">
        <f>'[1]О'!E50</f>
        <v>0</v>
      </c>
      <c r="F38" s="137">
        <f>'[1]О'!F50</f>
        <v>0</v>
      </c>
      <c r="G38" s="137">
        <f>'[1]О'!G50</f>
        <v>0</v>
      </c>
      <c r="H38" s="137">
        <f>'[1]О'!H50</f>
        <v>0</v>
      </c>
      <c r="I38" s="137">
        <f>'[1]О'!I49</f>
        <v>0</v>
      </c>
      <c r="J38" s="137">
        <f>'[1]О'!J49</f>
        <v>0</v>
      </c>
      <c r="K38" s="137">
        <f>'[1]О'!K49</f>
        <v>0</v>
      </c>
      <c r="L38" s="137">
        <f>'[1]О'!L49</f>
        <v>0</v>
      </c>
      <c r="M38" s="137">
        <f>'[1]О'!M49</f>
        <v>0</v>
      </c>
      <c r="N38" s="136">
        <f t="shared" si="6"/>
        <v>0</v>
      </c>
    </row>
    <row r="39" spans="1:14" s="7" customFormat="1" ht="25.5">
      <c r="A39" s="87" t="s">
        <v>126</v>
      </c>
      <c r="B39" s="15" t="s">
        <v>100</v>
      </c>
      <c r="C39" s="137">
        <f t="shared" si="7"/>
        <v>114234</v>
      </c>
      <c r="D39" s="137">
        <f>'[1]О'!D51</f>
        <v>114234</v>
      </c>
      <c r="E39" s="137">
        <f>'[1]О'!E51</f>
        <v>0</v>
      </c>
      <c r="F39" s="137">
        <f>'[1]О'!F51</f>
        <v>0</v>
      </c>
      <c r="G39" s="137">
        <f>'[1]О'!G51</f>
        <v>0</v>
      </c>
      <c r="H39" s="137">
        <f>'[1]О'!H51</f>
        <v>0</v>
      </c>
      <c r="I39" s="137">
        <f>'[1]О'!I50</f>
        <v>0</v>
      </c>
      <c r="J39" s="137">
        <f>'[1]О'!J50</f>
        <v>0</v>
      </c>
      <c r="K39" s="137">
        <f>'[1]О'!K50</f>
        <v>0</v>
      </c>
      <c r="L39" s="137">
        <f>'[1]О'!L50</f>
        <v>0</v>
      </c>
      <c r="M39" s="137">
        <f>'[1]О'!M50</f>
        <v>0</v>
      </c>
      <c r="N39" s="136">
        <f t="shared" si="6"/>
        <v>114234</v>
      </c>
    </row>
    <row r="40" spans="1:14" s="7" customFormat="1" ht="25.5">
      <c r="A40" s="87" t="s">
        <v>127</v>
      </c>
      <c r="B40" s="15" t="s">
        <v>178</v>
      </c>
      <c r="C40" s="137">
        <f t="shared" si="7"/>
        <v>520895</v>
      </c>
      <c r="D40" s="137">
        <f>'[1]О'!D52</f>
        <v>520895</v>
      </c>
      <c r="E40" s="137">
        <f>'[1]О'!E52</f>
        <v>0</v>
      </c>
      <c r="F40" s="137">
        <f>'[1]О'!F52</f>
        <v>0</v>
      </c>
      <c r="G40" s="137">
        <f>'[1]О'!G52</f>
        <v>0</v>
      </c>
      <c r="H40" s="137">
        <f>'[1]О'!H52</f>
        <v>0</v>
      </c>
      <c r="I40" s="137">
        <f>'[1]О'!I51</f>
        <v>0</v>
      </c>
      <c r="J40" s="137">
        <f>'[1]О'!J51</f>
        <v>0</v>
      </c>
      <c r="K40" s="137">
        <f>'[1]О'!K51</f>
        <v>0</v>
      </c>
      <c r="L40" s="137">
        <f>'[1]О'!L51</f>
        <v>0</v>
      </c>
      <c r="M40" s="137">
        <f>'[1]О'!M51</f>
        <v>0</v>
      </c>
      <c r="N40" s="136">
        <f t="shared" si="6"/>
        <v>520895</v>
      </c>
    </row>
    <row r="41" spans="1:14" s="7" customFormat="1" ht="25.5">
      <c r="A41" s="87" t="s">
        <v>128</v>
      </c>
      <c r="B41" s="15" t="s">
        <v>101</v>
      </c>
      <c r="C41" s="137">
        <f t="shared" si="7"/>
        <v>129116</v>
      </c>
      <c r="D41" s="137">
        <f>'[1]О'!D53</f>
        <v>129116</v>
      </c>
      <c r="E41" s="137">
        <f>'[1]О'!E53</f>
        <v>0</v>
      </c>
      <c r="F41" s="137">
        <f>'[1]О'!F53</f>
        <v>0</v>
      </c>
      <c r="G41" s="137">
        <f>'[1]О'!G53</f>
        <v>0</v>
      </c>
      <c r="H41" s="137">
        <f>'[1]О'!H53</f>
        <v>0</v>
      </c>
      <c r="I41" s="137">
        <f>'[1]О'!I52</f>
        <v>0</v>
      </c>
      <c r="J41" s="137">
        <f>'[1]О'!J52</f>
        <v>0</v>
      </c>
      <c r="K41" s="137">
        <f>'[1]О'!K52</f>
        <v>0</v>
      </c>
      <c r="L41" s="137">
        <f>'[1]О'!L52</f>
        <v>0</v>
      </c>
      <c r="M41" s="137">
        <f>'[1]О'!M52</f>
        <v>0</v>
      </c>
      <c r="N41" s="136">
        <f t="shared" si="6"/>
        <v>129116</v>
      </c>
    </row>
    <row r="42" spans="1:14" s="7" customFormat="1" ht="25.5">
      <c r="A42" s="87" t="s">
        <v>87</v>
      </c>
      <c r="B42" s="15" t="s">
        <v>162</v>
      </c>
      <c r="C42" s="137">
        <f t="shared" si="7"/>
        <v>51840</v>
      </c>
      <c r="D42" s="137">
        <f>'[1]О'!D54</f>
        <v>51840</v>
      </c>
      <c r="E42" s="137">
        <f>'[1]О'!E54</f>
        <v>0</v>
      </c>
      <c r="F42" s="137">
        <f>'[1]О'!F54</f>
        <v>0</v>
      </c>
      <c r="G42" s="137">
        <f>'[1]О'!G54</f>
        <v>0</v>
      </c>
      <c r="H42" s="137">
        <f>'[1]О'!H54</f>
        <v>0</v>
      </c>
      <c r="I42" s="137">
        <f>'[1]О'!I53</f>
        <v>0</v>
      </c>
      <c r="J42" s="137">
        <f>'[1]О'!J53</f>
        <v>0</v>
      </c>
      <c r="K42" s="137">
        <f>'[1]О'!K53</f>
        <v>0</v>
      </c>
      <c r="L42" s="137">
        <f>'[1]О'!L53</f>
        <v>0</v>
      </c>
      <c r="M42" s="137">
        <f>'[1]О'!M53</f>
        <v>0</v>
      </c>
      <c r="N42" s="136">
        <f t="shared" si="6"/>
        <v>51840</v>
      </c>
    </row>
    <row r="43" spans="1:14" s="7" customFormat="1" ht="12.75">
      <c r="A43" s="87" t="s">
        <v>224</v>
      </c>
      <c r="B43" s="15" t="s">
        <v>161</v>
      </c>
      <c r="C43" s="137">
        <f t="shared" si="7"/>
        <v>391373</v>
      </c>
      <c r="D43" s="137">
        <f>'[1]О'!D55</f>
        <v>391373</v>
      </c>
      <c r="E43" s="137">
        <f>'[1]О'!E55</f>
        <v>0</v>
      </c>
      <c r="F43" s="137">
        <f>'[1]О'!F55</f>
        <v>0</v>
      </c>
      <c r="G43" s="137">
        <f>'[1]О'!G55</f>
        <v>0</v>
      </c>
      <c r="H43" s="137">
        <f>'[1]О'!H55</f>
        <v>0</v>
      </c>
      <c r="I43" s="137">
        <f>'[1]О'!I54</f>
        <v>0</v>
      </c>
      <c r="J43" s="137">
        <f>'[1]О'!J54</f>
        <v>0</v>
      </c>
      <c r="K43" s="137">
        <f>'[1]О'!K54</f>
        <v>0</v>
      </c>
      <c r="L43" s="137">
        <f>'[1]О'!L54</f>
        <v>0</v>
      </c>
      <c r="M43" s="137">
        <f>'[1]О'!M54</f>
        <v>0</v>
      </c>
      <c r="N43" s="136">
        <f t="shared" si="6"/>
        <v>391373</v>
      </c>
    </row>
    <row r="44" spans="1:14" s="7" customFormat="1" ht="25.5">
      <c r="A44" s="12" t="s">
        <v>163</v>
      </c>
      <c r="B44" s="15" t="s">
        <v>180</v>
      </c>
      <c r="C44" s="137">
        <f t="shared" si="7"/>
        <v>681446</v>
      </c>
      <c r="D44" s="137">
        <f>'[1]О'!D56</f>
        <v>681446</v>
      </c>
      <c r="E44" s="137">
        <f>'[1]О'!E56</f>
        <v>0</v>
      </c>
      <c r="F44" s="137">
        <f>'[1]О'!F56</f>
        <v>0</v>
      </c>
      <c r="G44" s="137">
        <f>'[1]О'!G56</f>
        <v>0</v>
      </c>
      <c r="H44" s="137">
        <f>'[1]О'!H56</f>
        <v>0</v>
      </c>
      <c r="I44" s="137">
        <f>'[1]О'!I55</f>
        <v>0</v>
      </c>
      <c r="J44" s="137">
        <f>'[1]О'!J55</f>
        <v>0</v>
      </c>
      <c r="K44" s="137">
        <f>'[1]О'!K55</f>
        <v>0</v>
      </c>
      <c r="L44" s="137">
        <f>'[1]О'!L55</f>
        <v>0</v>
      </c>
      <c r="M44" s="137">
        <f>'[1]О'!M55</f>
        <v>0</v>
      </c>
      <c r="N44" s="136">
        <f t="shared" si="6"/>
        <v>681446</v>
      </c>
    </row>
    <row r="45" spans="1:14" s="7" customFormat="1" ht="38.25">
      <c r="A45" s="12" t="s">
        <v>88</v>
      </c>
      <c r="B45" s="30" t="s">
        <v>132</v>
      </c>
      <c r="C45" s="137">
        <f t="shared" si="7"/>
        <v>1387101</v>
      </c>
      <c r="D45" s="137">
        <f>'[1]О'!D57</f>
        <v>1387101</v>
      </c>
      <c r="E45" s="137">
        <f>'[1]О'!E57</f>
        <v>0</v>
      </c>
      <c r="F45" s="137">
        <f>'[1]О'!F57</f>
        <v>0</v>
      </c>
      <c r="G45" s="137">
        <f>'[1]О'!G57</f>
        <v>0</v>
      </c>
      <c r="H45" s="137">
        <f>'[1]О'!H57</f>
        <v>0</v>
      </c>
      <c r="I45" s="137">
        <f>'[1]О'!I56</f>
        <v>0</v>
      </c>
      <c r="J45" s="137">
        <f>'[1]О'!J56</f>
        <v>0</v>
      </c>
      <c r="K45" s="137">
        <f>'[1]О'!K56</f>
        <v>0</v>
      </c>
      <c r="L45" s="137">
        <f>'[1]О'!L56</f>
        <v>0</v>
      </c>
      <c r="M45" s="137">
        <f>'[1]О'!M56</f>
        <v>0</v>
      </c>
      <c r="N45" s="136">
        <f t="shared" si="6"/>
        <v>1387101</v>
      </c>
    </row>
    <row r="46" spans="1:14" s="7" customFormat="1" ht="25.5">
      <c r="A46" s="12" t="s">
        <v>44</v>
      </c>
      <c r="B46" s="15" t="s">
        <v>181</v>
      </c>
      <c r="C46" s="137">
        <f aca="true" t="shared" si="8" ref="C46:C53">D46+G46</f>
        <v>65800</v>
      </c>
      <c r="D46" s="137">
        <f>'[1]О'!D61</f>
        <v>65800</v>
      </c>
      <c r="E46" s="137">
        <f>'[1]О'!E61</f>
        <v>0</v>
      </c>
      <c r="F46" s="137">
        <f>'[1]О'!F61</f>
        <v>0</v>
      </c>
      <c r="G46" s="137">
        <f>'[1]О'!G61</f>
        <v>0</v>
      </c>
      <c r="H46" s="136">
        <f t="shared" si="1"/>
        <v>0</v>
      </c>
      <c r="I46" s="137">
        <f>'[1]О'!I61</f>
        <v>0</v>
      </c>
      <c r="J46" s="137">
        <f>'[1]О'!J61</f>
        <v>0</v>
      </c>
      <c r="K46" s="137">
        <f>'[1]О'!K61</f>
        <v>0</v>
      </c>
      <c r="L46" s="137">
        <f>'[1]О'!L61</f>
        <v>0</v>
      </c>
      <c r="M46" s="137">
        <f>'[1]О'!M61</f>
        <v>0</v>
      </c>
      <c r="N46" s="136">
        <f aca="true" t="shared" si="9" ref="N46:N57">C46+H46</f>
        <v>65800</v>
      </c>
    </row>
    <row r="47" spans="1:14" s="7" customFormat="1" ht="76.5" hidden="1">
      <c r="A47" s="83" t="s">
        <v>281</v>
      </c>
      <c r="B47" s="6" t="s">
        <v>283</v>
      </c>
      <c r="C47" s="137">
        <f t="shared" si="8"/>
        <v>0</v>
      </c>
      <c r="D47" s="137">
        <f>'[1]О'!D62</f>
        <v>0</v>
      </c>
      <c r="E47" s="137">
        <f>'[1]О'!E62</f>
        <v>0</v>
      </c>
      <c r="F47" s="137">
        <f>'[1]О'!F62</f>
        <v>0</v>
      </c>
      <c r="G47" s="137">
        <f>'[1]О'!G62</f>
        <v>0</v>
      </c>
      <c r="H47" s="136">
        <f>I47+L47</f>
        <v>0</v>
      </c>
      <c r="I47" s="137">
        <f>'[1]О'!I62</f>
        <v>0</v>
      </c>
      <c r="J47" s="137">
        <f>'[1]О'!J62</f>
        <v>0</v>
      </c>
      <c r="K47" s="137">
        <f>'[1]О'!K62</f>
        <v>0</v>
      </c>
      <c r="L47" s="137">
        <f>'[1]О'!L62</f>
        <v>0</v>
      </c>
      <c r="M47" s="137">
        <f>'[1]О'!M62</f>
        <v>0</v>
      </c>
      <c r="N47" s="136">
        <f t="shared" si="9"/>
        <v>0</v>
      </c>
    </row>
    <row r="48" spans="1:14" s="7" customFormat="1" ht="25.5">
      <c r="A48" s="12" t="s">
        <v>119</v>
      </c>
      <c r="B48" s="15" t="s">
        <v>136</v>
      </c>
      <c r="C48" s="137">
        <f t="shared" si="8"/>
        <v>69320</v>
      </c>
      <c r="D48" s="137">
        <f>'[1]О'!D67</f>
        <v>69320</v>
      </c>
      <c r="E48" s="137">
        <f>'[1]О'!E67</f>
        <v>0</v>
      </c>
      <c r="F48" s="137">
        <f>'[1]О'!F67</f>
        <v>0</v>
      </c>
      <c r="G48" s="137">
        <f>'[1]О'!G67</f>
        <v>0</v>
      </c>
      <c r="H48" s="136">
        <f t="shared" si="1"/>
        <v>0</v>
      </c>
      <c r="I48" s="137">
        <f>'[1]О'!I67</f>
        <v>0</v>
      </c>
      <c r="J48" s="137">
        <f>'[1]О'!J67</f>
        <v>0</v>
      </c>
      <c r="K48" s="137">
        <f>'[1]О'!K67</f>
        <v>0</v>
      </c>
      <c r="L48" s="137">
        <f>'[1]О'!L67</f>
        <v>0</v>
      </c>
      <c r="M48" s="137">
        <f>'[1]О'!M67</f>
        <v>0</v>
      </c>
      <c r="N48" s="136">
        <f t="shared" si="9"/>
        <v>69320</v>
      </c>
    </row>
    <row r="49" spans="1:14" s="7" customFormat="1" ht="25.5">
      <c r="A49" s="12" t="s">
        <v>145</v>
      </c>
      <c r="B49" s="15" t="s">
        <v>195</v>
      </c>
      <c r="C49" s="137">
        <f t="shared" si="8"/>
        <v>25350</v>
      </c>
      <c r="D49" s="137">
        <f>'[1]О'!D66</f>
        <v>25350</v>
      </c>
      <c r="E49" s="137">
        <f>'[1]О'!E66</f>
        <v>0</v>
      </c>
      <c r="F49" s="137">
        <f>'[1]О'!F66</f>
        <v>0</v>
      </c>
      <c r="G49" s="137">
        <f>'[1]О'!G66</f>
        <v>0</v>
      </c>
      <c r="H49" s="136">
        <f t="shared" si="1"/>
        <v>0</v>
      </c>
      <c r="I49" s="137">
        <f>'[1]О'!I66</f>
        <v>0</v>
      </c>
      <c r="J49" s="137">
        <f>'[1]О'!J66</f>
        <v>0</v>
      </c>
      <c r="K49" s="137">
        <f>'[1]О'!K66</f>
        <v>0</v>
      </c>
      <c r="L49" s="137">
        <f>'[1]О'!L66</f>
        <v>0</v>
      </c>
      <c r="M49" s="137">
        <f>'[1]О'!M66</f>
        <v>0</v>
      </c>
      <c r="N49" s="136">
        <f t="shared" si="9"/>
        <v>25350</v>
      </c>
    </row>
    <row r="50" spans="1:14" s="23" customFormat="1" ht="12.75">
      <c r="A50" s="45">
        <v>100000</v>
      </c>
      <c r="B50" s="51" t="s">
        <v>48</v>
      </c>
      <c r="C50" s="115">
        <f t="shared" si="8"/>
        <v>500000</v>
      </c>
      <c r="D50" s="115">
        <f>D51</f>
        <v>500000</v>
      </c>
      <c r="E50" s="115">
        <f>E51</f>
        <v>0</v>
      </c>
      <c r="F50" s="115">
        <f>F51</f>
        <v>352000</v>
      </c>
      <c r="G50" s="115">
        <f>G51</f>
        <v>0</v>
      </c>
      <c r="H50" s="136">
        <f t="shared" si="1"/>
        <v>50000</v>
      </c>
      <c r="I50" s="115">
        <f>I51</f>
        <v>50000</v>
      </c>
      <c r="J50" s="115">
        <f>J51</f>
        <v>0</v>
      </c>
      <c r="K50" s="115">
        <f>K51</f>
        <v>20000</v>
      </c>
      <c r="L50" s="115">
        <f>L51</f>
        <v>0</v>
      </c>
      <c r="M50" s="115">
        <f>M51</f>
        <v>0</v>
      </c>
      <c r="N50" s="136">
        <f t="shared" si="9"/>
        <v>550000</v>
      </c>
    </row>
    <row r="51" spans="1:14" s="7" customFormat="1" ht="12.75">
      <c r="A51" s="12">
        <v>100203</v>
      </c>
      <c r="B51" s="15" t="s">
        <v>49</v>
      </c>
      <c r="C51" s="137">
        <f t="shared" si="8"/>
        <v>500000</v>
      </c>
      <c r="D51" s="137">
        <f>'[1]О'!D70</f>
        <v>500000</v>
      </c>
      <c r="E51" s="137">
        <f>'[1]О'!E70</f>
        <v>0</v>
      </c>
      <c r="F51" s="137">
        <f>'[1]О'!F70</f>
        <v>352000</v>
      </c>
      <c r="G51" s="137">
        <f>'[1]О'!G70</f>
        <v>0</v>
      </c>
      <c r="H51" s="136">
        <f t="shared" si="1"/>
        <v>50000</v>
      </c>
      <c r="I51" s="137">
        <f>'[1]О'!I70</f>
        <v>50000</v>
      </c>
      <c r="J51" s="137">
        <f>'[1]О'!J70</f>
        <v>0</v>
      </c>
      <c r="K51" s="137">
        <f>'[1]О'!K70</f>
        <v>20000</v>
      </c>
      <c r="L51" s="137">
        <f>'[1]О'!L70</f>
        <v>0</v>
      </c>
      <c r="M51" s="137"/>
      <c r="N51" s="136">
        <f t="shared" si="9"/>
        <v>550000</v>
      </c>
    </row>
    <row r="52" spans="1:14" s="23" customFormat="1" ht="12.75" hidden="1">
      <c r="A52" s="56">
        <v>130000</v>
      </c>
      <c r="B52" s="51" t="s">
        <v>76</v>
      </c>
      <c r="C52" s="115">
        <f t="shared" si="8"/>
        <v>0</v>
      </c>
      <c r="D52" s="115">
        <f>D53</f>
        <v>0</v>
      </c>
      <c r="E52" s="115">
        <f>E53</f>
        <v>0</v>
      </c>
      <c r="F52" s="115">
        <f>F53</f>
        <v>0</v>
      </c>
      <c r="G52" s="115">
        <f>G53</f>
        <v>0</v>
      </c>
      <c r="H52" s="136">
        <f t="shared" si="1"/>
        <v>0</v>
      </c>
      <c r="I52" s="115">
        <f>I53</f>
        <v>0</v>
      </c>
      <c r="J52" s="115">
        <f>J53</f>
        <v>0</v>
      </c>
      <c r="K52" s="115">
        <f>K53</f>
        <v>0</v>
      </c>
      <c r="L52" s="115">
        <f>L53</f>
        <v>0</v>
      </c>
      <c r="M52" s="115">
        <f>M53</f>
        <v>0</v>
      </c>
      <c r="N52" s="136">
        <f t="shared" si="9"/>
        <v>0</v>
      </c>
    </row>
    <row r="53" spans="1:14" s="7" customFormat="1" ht="25.5" hidden="1">
      <c r="A53" s="13">
        <v>130102</v>
      </c>
      <c r="B53" s="15" t="s">
        <v>1</v>
      </c>
      <c r="C53" s="137">
        <f t="shared" si="8"/>
        <v>0</v>
      </c>
      <c r="D53" s="137"/>
      <c r="E53" s="137"/>
      <c r="F53" s="137"/>
      <c r="G53" s="137"/>
      <c r="H53" s="136">
        <f t="shared" si="1"/>
        <v>0</v>
      </c>
      <c r="I53" s="137"/>
      <c r="J53" s="137"/>
      <c r="K53" s="137"/>
      <c r="L53" s="137"/>
      <c r="M53" s="137"/>
      <c r="N53" s="136">
        <f t="shared" si="9"/>
        <v>0</v>
      </c>
    </row>
    <row r="54" spans="1:14" s="23" customFormat="1" ht="12.75">
      <c r="A54" s="56" t="s">
        <v>134</v>
      </c>
      <c r="B54" s="51" t="s">
        <v>89</v>
      </c>
      <c r="C54" s="115">
        <f>C55</f>
        <v>0</v>
      </c>
      <c r="D54" s="115">
        <f>D55</f>
        <v>0</v>
      </c>
      <c r="E54" s="115">
        <f>E55</f>
        <v>0</v>
      </c>
      <c r="F54" s="115">
        <f>F55</f>
        <v>0</v>
      </c>
      <c r="G54" s="115">
        <f>G55</f>
        <v>0</v>
      </c>
      <c r="H54" s="136">
        <f t="shared" si="1"/>
        <v>100000</v>
      </c>
      <c r="I54" s="115">
        <f>I55</f>
        <v>50000</v>
      </c>
      <c r="J54" s="115">
        <f>J55</f>
        <v>0</v>
      </c>
      <c r="K54" s="115">
        <f>K55</f>
        <v>0</v>
      </c>
      <c r="L54" s="115">
        <f>L55</f>
        <v>50000</v>
      </c>
      <c r="M54" s="115">
        <f>M55</f>
        <v>0</v>
      </c>
      <c r="N54" s="136">
        <f t="shared" si="9"/>
        <v>100000</v>
      </c>
    </row>
    <row r="55" spans="1:14" s="7" customFormat="1" ht="12.75">
      <c r="A55" s="13" t="s">
        <v>68</v>
      </c>
      <c r="B55" s="15" t="s">
        <v>89</v>
      </c>
      <c r="C55" s="137">
        <f>D55+G55</f>
        <v>0</v>
      </c>
      <c r="D55" s="137">
        <f>'[1]О'!D20</f>
        <v>0</v>
      </c>
      <c r="E55" s="137">
        <f>'[1]О'!E20</f>
        <v>0</v>
      </c>
      <c r="F55" s="137">
        <f>'[1]О'!F20</f>
        <v>0</v>
      </c>
      <c r="G55" s="137">
        <f>'[1]О'!G20</f>
        <v>0</v>
      </c>
      <c r="H55" s="136">
        <f t="shared" si="1"/>
        <v>100000</v>
      </c>
      <c r="I55" s="137">
        <f>'[1]О'!I20</f>
        <v>50000</v>
      </c>
      <c r="J55" s="137">
        <f>'[1]О'!J20</f>
        <v>0</v>
      </c>
      <c r="K55" s="137">
        <f>'[1]О'!K20</f>
        <v>0</v>
      </c>
      <c r="L55" s="137">
        <f>'[1]О'!L20</f>
        <v>50000</v>
      </c>
      <c r="M55" s="137">
        <f>'[1]О'!$D$20</f>
        <v>0</v>
      </c>
      <c r="N55" s="136">
        <f t="shared" si="9"/>
        <v>100000</v>
      </c>
    </row>
    <row r="56" spans="1:14" s="23" customFormat="1" ht="12.75">
      <c r="A56" s="56" t="s">
        <v>135</v>
      </c>
      <c r="B56" s="17" t="s">
        <v>69</v>
      </c>
      <c r="C56" s="115">
        <f>D56+G56</f>
        <v>224590</v>
      </c>
      <c r="D56" s="115">
        <f>D57</f>
        <v>184590</v>
      </c>
      <c r="E56" s="115">
        <f>E57</f>
        <v>0</v>
      </c>
      <c r="F56" s="115">
        <f>F57</f>
        <v>12000</v>
      </c>
      <c r="G56" s="115">
        <f>G57</f>
        <v>40000</v>
      </c>
      <c r="H56" s="136">
        <f t="shared" si="1"/>
        <v>0</v>
      </c>
      <c r="I56" s="115">
        <f>I57</f>
        <v>0</v>
      </c>
      <c r="J56" s="115">
        <f>J57</f>
        <v>0</v>
      </c>
      <c r="K56" s="115">
        <f>K57</f>
        <v>0</v>
      </c>
      <c r="L56" s="115">
        <f>L57</f>
        <v>0</v>
      </c>
      <c r="M56" s="115">
        <f>M57</f>
        <v>0</v>
      </c>
      <c r="N56" s="136">
        <f t="shared" si="9"/>
        <v>224590</v>
      </c>
    </row>
    <row r="57" spans="1:14" s="7" customFormat="1" ht="12.75">
      <c r="A57" s="13" t="s">
        <v>70</v>
      </c>
      <c r="B57" s="17" t="s">
        <v>71</v>
      </c>
      <c r="C57" s="137">
        <f>D57+G57</f>
        <v>224590</v>
      </c>
      <c r="D57" s="137">
        <f>'[1]О'!D21</f>
        <v>184590</v>
      </c>
      <c r="E57" s="137">
        <f>'[1]О'!E21</f>
        <v>0</v>
      </c>
      <c r="F57" s="137">
        <f>'[1]О'!F21</f>
        <v>12000</v>
      </c>
      <c r="G57" s="137">
        <f>'[1]О'!G21</f>
        <v>40000</v>
      </c>
      <c r="H57" s="136">
        <f t="shared" si="1"/>
        <v>0</v>
      </c>
      <c r="I57" s="137">
        <f>'[1]О'!I21</f>
        <v>0</v>
      </c>
      <c r="J57" s="137">
        <f>'[1]О'!J21</f>
        <v>0</v>
      </c>
      <c r="K57" s="137">
        <f>'[1]О'!K21</f>
        <v>0</v>
      </c>
      <c r="L57" s="137">
        <f>'[1]О'!L21</f>
        <v>0</v>
      </c>
      <c r="M57" s="137">
        <f>'[1]О'!M21</f>
        <v>0</v>
      </c>
      <c r="N57" s="136">
        <f t="shared" si="9"/>
        <v>224590</v>
      </c>
    </row>
    <row r="58" spans="1:14" s="23" customFormat="1" ht="12.75">
      <c r="A58" s="45"/>
      <c r="B58" s="51" t="s">
        <v>72</v>
      </c>
      <c r="C58" s="115">
        <f>C10+C11+C21+C28+C50+C52+C54+C56</f>
        <v>38206483</v>
      </c>
      <c r="D58" s="115">
        <f aca="true" t="shared" si="10" ref="D58:N58">D10+D11+D21+D28+D50+D52+D54+D56</f>
        <v>38057683</v>
      </c>
      <c r="E58" s="115">
        <f t="shared" si="10"/>
        <v>16338665</v>
      </c>
      <c r="F58" s="115">
        <f t="shared" si="10"/>
        <v>2214819</v>
      </c>
      <c r="G58" s="115">
        <f t="shared" si="10"/>
        <v>148800</v>
      </c>
      <c r="H58" s="115">
        <f>H10+H11+H21+H28+H50+H52+H54+H56</f>
        <v>2394991</v>
      </c>
      <c r="I58" s="115">
        <f t="shared" si="10"/>
        <v>2244486</v>
      </c>
      <c r="J58" s="115">
        <f t="shared" si="10"/>
        <v>654460</v>
      </c>
      <c r="K58" s="115">
        <f t="shared" si="10"/>
        <v>138782</v>
      </c>
      <c r="L58" s="115">
        <f t="shared" si="10"/>
        <v>150505</v>
      </c>
      <c r="M58" s="115">
        <f t="shared" si="10"/>
        <v>0</v>
      </c>
      <c r="N58" s="115">
        <f t="shared" si="10"/>
        <v>40601474</v>
      </c>
    </row>
    <row r="60" spans="1:13" s="18" customFormat="1" ht="18">
      <c r="A60" s="164" t="s">
        <v>291</v>
      </c>
      <c r="B60" s="164"/>
      <c r="C60" s="97"/>
      <c r="D60" s="97"/>
      <c r="E60" s="97"/>
      <c r="F60" s="101"/>
      <c r="G60" s="97"/>
      <c r="H60" s="97"/>
      <c r="I60" s="97" t="s">
        <v>292</v>
      </c>
      <c r="J60" s="97"/>
      <c r="K60" s="97"/>
      <c r="L60" s="97"/>
      <c r="M60" s="97"/>
    </row>
    <row r="61" spans="3:14" ht="12.75">
      <c r="C61" s="138">
        <f>'[1]О'!C73-C58</f>
        <v>0</v>
      </c>
      <c r="D61" s="138">
        <f>'[1]О'!D73-D58</f>
        <v>0</v>
      </c>
      <c r="E61" s="138">
        <f>'[1]О'!E73-E58</f>
        <v>0</v>
      </c>
      <c r="F61" s="138">
        <f>'[1]О'!F73-F58</f>
        <v>0</v>
      </c>
      <c r="G61" s="138">
        <f>'[1]О'!G73-G58</f>
        <v>0</v>
      </c>
      <c r="H61" s="138">
        <f>'[1]О'!H73-H58</f>
        <v>0</v>
      </c>
      <c r="I61" s="138">
        <f>'[1]О'!I73-I58</f>
        <v>0</v>
      </c>
      <c r="J61" s="138">
        <f>'[1]О'!J73-J58</f>
        <v>0</v>
      </c>
      <c r="K61" s="138">
        <f>'[1]О'!K73-K58</f>
        <v>0</v>
      </c>
      <c r="L61" s="138">
        <f>'[1]О'!L73-L58</f>
        <v>0</v>
      </c>
      <c r="M61" s="138">
        <f>'[1]О'!M73-M58</f>
        <v>0</v>
      </c>
      <c r="N61" s="138">
        <f>'[1]О'!N73-N58</f>
        <v>0</v>
      </c>
    </row>
    <row r="62" ht="12.75">
      <c r="H62" s="96"/>
    </row>
  </sheetData>
  <mergeCells count="14">
    <mergeCell ref="F6:G6"/>
    <mergeCell ref="A60:B60"/>
    <mergeCell ref="A7:A8"/>
    <mergeCell ref="B7:B8"/>
    <mergeCell ref="E1:G1"/>
    <mergeCell ref="E2:G2"/>
    <mergeCell ref="E3:G3"/>
    <mergeCell ref="N7:N8"/>
    <mergeCell ref="C7:G7"/>
    <mergeCell ref="H7:M7"/>
    <mergeCell ref="K1:M1"/>
    <mergeCell ref="K2:M2"/>
    <mergeCell ref="K3:M3"/>
    <mergeCell ref="A5:M5"/>
  </mergeCells>
  <printOptions/>
  <pageMargins left="0.9055118110236221" right="0.35433070866141736" top="0.56" bottom="0.26" header="0.5118110236220472" footer="0.37"/>
  <pageSetup fitToHeight="3" fitToWidth="1" horizontalDpi="300" verticalDpi="300" orientation="landscape"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A1:P62"/>
  <sheetViews>
    <sheetView showZeros="0" view="pageBreakPreview" zoomScale="75" zoomScaleNormal="75" zoomScaleSheetLayoutView="75" workbookViewId="0" topLeftCell="A39">
      <selection activeCell="A14" sqref="A14"/>
    </sheetView>
  </sheetViews>
  <sheetFormatPr defaultColWidth="9.00390625" defaultRowHeight="12.75"/>
  <cols>
    <col min="1" max="1" width="8.00390625" style="23" customWidth="1"/>
    <col min="2" max="2" width="38.625" style="23" customWidth="1"/>
    <col min="3" max="3" width="12.125" style="23" customWidth="1"/>
    <col min="4" max="4" width="11.875" style="23" customWidth="1"/>
    <col min="5" max="5" width="12.00390625" style="23" customWidth="1"/>
    <col min="6" max="6" width="10.00390625" style="23" customWidth="1"/>
    <col min="7" max="7" width="11.375" style="23" customWidth="1"/>
    <col min="8" max="8" width="12.125" style="23" customWidth="1"/>
    <col min="9" max="10" width="12.00390625" style="23" customWidth="1"/>
    <col min="11" max="11" width="10.125" style="23" customWidth="1"/>
    <col min="12" max="12" width="11.625" style="23" customWidth="1"/>
    <col min="13" max="13" width="9.875" style="23" customWidth="1"/>
    <col min="14" max="14" width="12.125" style="23" customWidth="1"/>
    <col min="15" max="16384" width="9.125" style="23" customWidth="1"/>
  </cols>
  <sheetData>
    <row r="1" spans="5:16" s="18" customFormat="1" ht="18">
      <c r="E1" s="174"/>
      <c r="F1" s="174"/>
      <c r="G1" s="174"/>
      <c r="H1" s="100"/>
      <c r="I1" s="100"/>
      <c r="J1" s="102"/>
      <c r="K1" s="162" t="s">
        <v>304</v>
      </c>
      <c r="L1" s="162"/>
      <c r="M1" s="162"/>
      <c r="N1" s="98"/>
      <c r="O1" s="98"/>
      <c r="P1" s="98"/>
    </row>
    <row r="2" spans="5:16" s="18" customFormat="1" ht="18">
      <c r="E2" s="174"/>
      <c r="F2" s="174"/>
      <c r="G2" s="174"/>
      <c r="H2" s="100"/>
      <c r="I2" s="100"/>
      <c r="J2" s="102"/>
      <c r="K2" s="162" t="s">
        <v>300</v>
      </c>
      <c r="L2" s="162"/>
      <c r="M2" s="162"/>
      <c r="N2" s="98"/>
      <c r="O2" s="98"/>
      <c r="P2" s="98"/>
    </row>
    <row r="3" spans="5:16" s="18" customFormat="1" ht="18">
      <c r="E3" s="174"/>
      <c r="F3" s="174"/>
      <c r="G3" s="174"/>
      <c r="H3" s="100"/>
      <c r="I3" s="100"/>
      <c r="J3" s="102"/>
      <c r="K3" s="162" t="s">
        <v>302</v>
      </c>
      <c r="L3" s="162"/>
      <c r="M3" s="162"/>
      <c r="N3" s="98"/>
      <c r="O3" s="98"/>
      <c r="P3" s="98"/>
    </row>
    <row r="4" s="18" customFormat="1" ht="12.75">
      <c r="N4" s="49"/>
    </row>
    <row r="5" spans="1:15" s="18" customFormat="1" ht="18">
      <c r="A5" s="161" t="s">
        <v>303</v>
      </c>
      <c r="B5" s="161"/>
      <c r="C5" s="161"/>
      <c r="D5" s="161"/>
      <c r="E5" s="161"/>
      <c r="F5" s="161"/>
      <c r="G5" s="161"/>
      <c r="H5" s="161"/>
      <c r="I5" s="161"/>
      <c r="J5" s="161"/>
      <c r="K5" s="161"/>
      <c r="L5" s="161"/>
      <c r="M5" s="161"/>
      <c r="N5" s="99"/>
      <c r="O5" s="99"/>
    </row>
    <row r="6" spans="1:14" ht="12.75">
      <c r="A6" s="32"/>
      <c r="B6" s="32"/>
      <c r="C6" s="32"/>
      <c r="D6" s="32"/>
      <c r="E6" s="32"/>
      <c r="F6" s="32"/>
      <c r="G6" s="163"/>
      <c r="H6" s="163"/>
      <c r="I6" s="32"/>
      <c r="J6" s="32"/>
      <c r="K6" s="32"/>
      <c r="L6" s="186"/>
      <c r="M6" s="186"/>
      <c r="N6" s="32" t="s">
        <v>323</v>
      </c>
    </row>
    <row r="7" spans="1:14" ht="12.75">
      <c r="A7" s="170" t="s">
        <v>229</v>
      </c>
      <c r="B7" s="165" t="s">
        <v>6</v>
      </c>
      <c r="C7" s="176" t="s">
        <v>7</v>
      </c>
      <c r="D7" s="176"/>
      <c r="E7" s="176"/>
      <c r="F7" s="176"/>
      <c r="G7" s="176"/>
      <c r="H7" s="176" t="s">
        <v>8</v>
      </c>
      <c r="I7" s="176"/>
      <c r="J7" s="176"/>
      <c r="K7" s="176"/>
      <c r="L7" s="176"/>
      <c r="M7" s="176"/>
      <c r="N7" s="176" t="s">
        <v>93</v>
      </c>
    </row>
    <row r="8" spans="1:14" ht="51">
      <c r="A8" s="170"/>
      <c r="B8" s="166"/>
      <c r="C8" s="24" t="s">
        <v>9</v>
      </c>
      <c r="D8" s="5" t="s">
        <v>10</v>
      </c>
      <c r="E8" s="5" t="s">
        <v>11</v>
      </c>
      <c r="F8" s="5" t="s">
        <v>12</v>
      </c>
      <c r="G8" s="5" t="s">
        <v>13</v>
      </c>
      <c r="H8" s="24" t="s">
        <v>9</v>
      </c>
      <c r="I8" s="5" t="s">
        <v>10</v>
      </c>
      <c r="J8" s="5" t="s">
        <v>11</v>
      </c>
      <c r="K8" s="5" t="s">
        <v>12</v>
      </c>
      <c r="L8" s="5" t="s">
        <v>13</v>
      </c>
      <c r="M8" s="5" t="s">
        <v>14</v>
      </c>
      <c r="N8" s="176"/>
    </row>
    <row r="9" spans="1:14" s="79" customFormat="1" ht="12.75">
      <c r="A9" s="33">
        <v>1</v>
      </c>
      <c r="B9" s="33">
        <v>2</v>
      </c>
      <c r="C9" s="33">
        <v>3</v>
      </c>
      <c r="D9" s="33">
        <v>4</v>
      </c>
      <c r="E9" s="33">
        <v>5</v>
      </c>
      <c r="F9" s="33">
        <v>6</v>
      </c>
      <c r="G9" s="33">
        <v>7</v>
      </c>
      <c r="H9" s="33">
        <v>8</v>
      </c>
      <c r="I9" s="33">
        <v>9</v>
      </c>
      <c r="J9" s="33">
        <v>10</v>
      </c>
      <c r="K9" s="33">
        <v>11</v>
      </c>
      <c r="L9" s="33">
        <v>12</v>
      </c>
      <c r="M9" s="33">
        <v>13</v>
      </c>
      <c r="N9" s="33">
        <v>14</v>
      </c>
    </row>
    <row r="10" spans="1:14" s="2" customFormat="1" ht="12.75">
      <c r="A10" s="129" t="s">
        <v>15</v>
      </c>
      <c r="B10" s="130" t="s">
        <v>16</v>
      </c>
      <c r="C10" s="140">
        <f>D10+G10</f>
        <v>1634459</v>
      </c>
      <c r="D10" s="140">
        <f>'[1]ж'!D12+'[1]ж'!D28+'[1]ж'!D40+'[1]ж'!D70+'[1]ж'!D73</f>
        <v>1624959</v>
      </c>
      <c r="E10" s="140">
        <f>'[1]ж'!E12+'[1]ж'!E28+'[1]ж'!E40+'[1]ж'!E70+'[1]ж'!E73</f>
        <v>1024363</v>
      </c>
      <c r="F10" s="140">
        <f>'[1]ж'!F12+'[1]ж'!F28+'[1]ж'!F40+'[1]ж'!F70+'[1]ж'!F73</f>
        <v>70400</v>
      </c>
      <c r="G10" s="140">
        <f>'[1]ж'!G12+'[1]ж'!G28+'[1]ж'!G40+'[1]ж'!G70+'[1]ж'!G73</f>
        <v>9500</v>
      </c>
      <c r="H10" s="140">
        <f>I10+L10</f>
        <v>0</v>
      </c>
      <c r="I10" s="140">
        <f>'[1]ж'!I12+'[1]ж'!I28+'[1]ж'!I40+'[1]ж'!I70+'[1]ж'!I73</f>
        <v>0</v>
      </c>
      <c r="J10" s="140">
        <f>'[1]ж'!J12+'[1]ж'!J28+'[1]ж'!J40+'[1]ж'!J70+'[1]ж'!J73</f>
        <v>0</v>
      </c>
      <c r="K10" s="140">
        <f>'[1]ж'!K12+'[1]ж'!K28+'[1]ж'!K40+'[1]ж'!K70+'[1]ж'!K73</f>
        <v>0</v>
      </c>
      <c r="L10" s="140">
        <f>'[1]ж'!L12+'[1]ж'!L28+'[1]ж'!L40+'[1]ж'!L70+'[1]ж'!L73</f>
        <v>0</v>
      </c>
      <c r="M10" s="140">
        <f>'[1]ж'!M12+'[1]ж'!M28+'[1]ж'!M40+'[1]ж'!M70+'[1]ж'!M73</f>
        <v>0</v>
      </c>
      <c r="N10" s="115">
        <f>C10+H10</f>
        <v>1634459</v>
      </c>
    </row>
    <row r="11" spans="1:14" s="2" customFormat="1" ht="12.75">
      <c r="A11" s="121" t="s">
        <v>19</v>
      </c>
      <c r="B11" s="128" t="s">
        <v>20</v>
      </c>
      <c r="C11" s="140">
        <f>D11+G11</f>
        <v>12965919</v>
      </c>
      <c r="D11" s="140">
        <f>SUM(D12:D20)</f>
        <v>12951519</v>
      </c>
      <c r="E11" s="140">
        <f>SUM(E12:E20)</f>
        <v>7909499</v>
      </c>
      <c r="F11" s="140">
        <f>SUM(F12:F20)</f>
        <v>1437934</v>
      </c>
      <c r="G11" s="140">
        <f>SUM(G12:G20)</f>
        <v>14400</v>
      </c>
      <c r="H11" s="140">
        <f>I11+L11</f>
        <v>736812</v>
      </c>
      <c r="I11" s="140">
        <f>SUM(I12:I19)</f>
        <v>716072</v>
      </c>
      <c r="J11" s="140">
        <f>SUM(J12:J19)</f>
        <v>52661</v>
      </c>
      <c r="K11" s="140">
        <f>SUM(K12:K19)</f>
        <v>76965</v>
      </c>
      <c r="L11" s="140">
        <f>SUM(L12:L19)</f>
        <v>20740</v>
      </c>
      <c r="M11" s="140">
        <f>SUM(M12:M19)</f>
        <v>0</v>
      </c>
      <c r="N11" s="115">
        <f>C11+H11</f>
        <v>13702731</v>
      </c>
    </row>
    <row r="12" spans="1:14" ht="12.75">
      <c r="A12" s="27" t="s">
        <v>79</v>
      </c>
      <c r="B12" s="29" t="s">
        <v>75</v>
      </c>
      <c r="C12" s="115">
        <f aca="true" t="shared" si="0" ref="C12:C21">D12+G12</f>
        <v>4173668</v>
      </c>
      <c r="D12" s="115">
        <f>'[1]ж'!D30</f>
        <v>4166468</v>
      </c>
      <c r="E12" s="115">
        <f>'[1]ж'!E30</f>
        <v>2271623</v>
      </c>
      <c r="F12" s="115">
        <f>'[1]ж'!F30</f>
        <v>647828</v>
      </c>
      <c r="G12" s="115">
        <f>'[1]ж'!G30</f>
        <v>7200</v>
      </c>
      <c r="H12" s="115">
        <f aca="true" t="shared" si="1" ref="H12:H21">I12+L12</f>
        <v>399389</v>
      </c>
      <c r="I12" s="115">
        <f>'[1]ж'!I30</f>
        <v>399389</v>
      </c>
      <c r="J12" s="115">
        <f>'[1]ж'!J30</f>
        <v>1012</v>
      </c>
      <c r="K12" s="115">
        <f>'[1]ж'!K30</f>
        <v>13547</v>
      </c>
      <c r="L12" s="115">
        <f>'[1]ж'!L30</f>
        <v>0</v>
      </c>
      <c r="M12" s="115">
        <f>'[1]ж'!M30</f>
        <v>0</v>
      </c>
      <c r="N12" s="115">
        <f aca="true" t="shared" si="2" ref="N12:N21">C12+H12</f>
        <v>4573057</v>
      </c>
    </row>
    <row r="13" spans="1:14" ht="51">
      <c r="A13" s="27" t="s">
        <v>21</v>
      </c>
      <c r="B13" s="28" t="s">
        <v>247</v>
      </c>
      <c r="C13" s="115">
        <f t="shared" si="0"/>
        <v>7962108</v>
      </c>
      <c r="D13" s="115">
        <f>'[1]ж'!D31</f>
        <v>7954908</v>
      </c>
      <c r="E13" s="115">
        <f>'[1]ж'!E31</f>
        <v>5125077</v>
      </c>
      <c r="F13" s="115">
        <f>'[1]ж'!F31</f>
        <v>758679</v>
      </c>
      <c r="G13" s="115">
        <f>'[1]ж'!G31</f>
        <v>7200</v>
      </c>
      <c r="H13" s="115">
        <f t="shared" si="1"/>
        <v>311480</v>
      </c>
      <c r="I13" s="115">
        <f>'[1]ж'!I31</f>
        <v>291740</v>
      </c>
      <c r="J13" s="115">
        <f>'[1]ж'!J31</f>
        <v>51649</v>
      </c>
      <c r="K13" s="115">
        <f>'[1]ж'!K31</f>
        <v>44446</v>
      </c>
      <c r="L13" s="115">
        <f>'[1]ж'!L31</f>
        <v>19740</v>
      </c>
      <c r="M13" s="115">
        <f>'[1]ж'!M31</f>
        <v>0</v>
      </c>
      <c r="N13" s="115">
        <f t="shared" si="2"/>
        <v>8273588</v>
      </c>
    </row>
    <row r="14" spans="1:14" ht="12.75">
      <c r="A14" s="27" t="s">
        <v>80</v>
      </c>
      <c r="B14" s="29" t="s">
        <v>94</v>
      </c>
      <c r="C14" s="115">
        <f t="shared" si="0"/>
        <v>340716</v>
      </c>
      <c r="D14" s="115">
        <f>'[1]ж'!D32</f>
        <v>340716</v>
      </c>
      <c r="E14" s="115">
        <f>'[1]ж'!E32</f>
        <v>235152</v>
      </c>
      <c r="F14" s="115">
        <f>'[1]ж'!F32</f>
        <v>15109</v>
      </c>
      <c r="G14" s="115">
        <f>'[1]ж'!G32</f>
        <v>0</v>
      </c>
      <c r="H14" s="115">
        <f t="shared" si="1"/>
        <v>25943</v>
      </c>
      <c r="I14" s="115">
        <f>'[1]ж'!I32</f>
        <v>24943</v>
      </c>
      <c r="J14" s="115">
        <f>'[1]ж'!J32</f>
        <v>0</v>
      </c>
      <c r="K14" s="115">
        <f>'[1]ж'!K32</f>
        <v>18972</v>
      </c>
      <c r="L14" s="115">
        <f>'[1]ж'!L32</f>
        <v>1000</v>
      </c>
      <c r="M14" s="115">
        <f>'[1]ж'!M32</f>
        <v>0</v>
      </c>
      <c r="N14" s="115">
        <f t="shared" si="2"/>
        <v>366659</v>
      </c>
    </row>
    <row r="15" spans="1:14" ht="51">
      <c r="A15" s="45" t="s">
        <v>315</v>
      </c>
      <c r="B15" s="51" t="s">
        <v>316</v>
      </c>
      <c r="C15" s="115">
        <f t="shared" si="0"/>
        <v>4800</v>
      </c>
      <c r="D15" s="115">
        <f>'[1]ж'!D33</f>
        <v>4800</v>
      </c>
      <c r="E15" s="115">
        <f>'[1]ж'!E33</f>
        <v>0</v>
      </c>
      <c r="F15" s="115">
        <f>'[1]ж'!F33</f>
        <v>0</v>
      </c>
      <c r="G15" s="115">
        <f>'[1]ж'!G33</f>
        <v>0</v>
      </c>
      <c r="H15" s="115">
        <f t="shared" si="1"/>
        <v>0</v>
      </c>
      <c r="I15" s="115">
        <f>'[1]ж'!I33</f>
        <v>0</v>
      </c>
      <c r="J15" s="115">
        <f>'[1]ж'!J33</f>
        <v>0</v>
      </c>
      <c r="K15" s="115">
        <f>'[1]ж'!K33</f>
        <v>0</v>
      </c>
      <c r="L15" s="115">
        <f>'[1]ж'!L33</f>
        <v>0</v>
      </c>
      <c r="M15" s="115">
        <f>'[1]ж'!M33</f>
        <v>0</v>
      </c>
      <c r="N15" s="115">
        <f t="shared" si="2"/>
        <v>4800</v>
      </c>
    </row>
    <row r="16" spans="1:14" ht="25.5">
      <c r="A16" s="27" t="s">
        <v>24</v>
      </c>
      <c r="B16" s="28" t="s">
        <v>248</v>
      </c>
      <c r="C16" s="115">
        <f t="shared" si="0"/>
        <v>77410</v>
      </c>
      <c r="D16" s="115">
        <f>'[1]ж'!D34</f>
        <v>77410</v>
      </c>
      <c r="E16" s="115">
        <f>'[1]ж'!E34</f>
        <v>56074</v>
      </c>
      <c r="F16" s="115">
        <f>'[1]ж'!F34</f>
        <v>0</v>
      </c>
      <c r="G16" s="115">
        <f>'[1]ж'!G34</f>
        <v>0</v>
      </c>
      <c r="H16" s="115">
        <f t="shared" si="1"/>
        <v>0</v>
      </c>
      <c r="I16" s="115">
        <f>'[1]ж'!I34</f>
        <v>0</v>
      </c>
      <c r="J16" s="115">
        <f>'[1]ж'!J34</f>
        <v>0</v>
      </c>
      <c r="K16" s="115">
        <f>'[1]ж'!K34</f>
        <v>0</v>
      </c>
      <c r="L16" s="115">
        <f>'[1]ж'!L34</f>
        <v>0</v>
      </c>
      <c r="M16" s="115">
        <f>'[1]ж'!M34</f>
        <v>0</v>
      </c>
      <c r="N16" s="115">
        <f t="shared" si="2"/>
        <v>77410</v>
      </c>
    </row>
    <row r="17" spans="1:14" ht="25.5">
      <c r="A17" s="27" t="s">
        <v>25</v>
      </c>
      <c r="B17" s="28" t="s">
        <v>249</v>
      </c>
      <c r="C17" s="115">
        <f t="shared" si="0"/>
        <v>328025</v>
      </c>
      <c r="D17" s="115">
        <f>'[1]ж'!D35</f>
        <v>328025</v>
      </c>
      <c r="E17" s="115">
        <f>'[1]ж'!E35</f>
        <v>179897</v>
      </c>
      <c r="F17" s="115">
        <f>'[1]ж'!F35</f>
        <v>16318</v>
      </c>
      <c r="G17" s="115">
        <f>'[1]ж'!G35</f>
        <v>0</v>
      </c>
      <c r="H17" s="133">
        <f t="shared" si="1"/>
        <v>0</v>
      </c>
      <c r="I17" s="115">
        <f>'[1]ж'!I35</f>
        <v>0</v>
      </c>
      <c r="J17" s="115">
        <f>'[1]ж'!J35</f>
        <v>0</v>
      </c>
      <c r="K17" s="115">
        <f>'[1]ж'!K35</f>
        <v>0</v>
      </c>
      <c r="L17" s="115">
        <f>'[1]ж'!L35</f>
        <v>0</v>
      </c>
      <c r="M17" s="115">
        <f>'[1]ж'!M35</f>
        <v>0</v>
      </c>
      <c r="N17" s="115">
        <f t="shared" si="2"/>
        <v>328025</v>
      </c>
    </row>
    <row r="18" spans="1:14" ht="25.5">
      <c r="A18" s="27" t="s">
        <v>26</v>
      </c>
      <c r="B18" s="28" t="s">
        <v>27</v>
      </c>
      <c r="C18" s="115">
        <f t="shared" si="0"/>
        <v>74422</v>
      </c>
      <c r="D18" s="115">
        <f>'[1]ж'!D36</f>
        <v>74422</v>
      </c>
      <c r="E18" s="115">
        <f>'[1]ж'!E36</f>
        <v>41676</v>
      </c>
      <c r="F18" s="115">
        <f>'[1]ж'!F36</f>
        <v>0</v>
      </c>
      <c r="G18" s="115">
        <f>'[1]ж'!G36</f>
        <v>0</v>
      </c>
      <c r="H18" s="115">
        <f t="shared" si="1"/>
        <v>0</v>
      </c>
      <c r="I18" s="115">
        <f>'[1]ж'!I36</f>
        <v>0</v>
      </c>
      <c r="J18" s="115">
        <f>'[1]ж'!J36</f>
        <v>0</v>
      </c>
      <c r="K18" s="115">
        <f>'[1]ж'!K36</f>
        <v>0</v>
      </c>
      <c r="L18" s="115">
        <f>'[1]ж'!L36</f>
        <v>0</v>
      </c>
      <c r="M18" s="115">
        <f>'[1]ж'!M36</f>
        <v>0</v>
      </c>
      <c r="N18" s="115">
        <f t="shared" si="2"/>
        <v>74422</v>
      </c>
    </row>
    <row r="19" spans="1:14" ht="12.75" hidden="1">
      <c r="A19" s="27" t="s">
        <v>103</v>
      </c>
      <c r="B19" s="28" t="s">
        <v>95</v>
      </c>
      <c r="C19" s="115">
        <f>D19+G19</f>
        <v>0</v>
      </c>
      <c r="D19" s="115">
        <f>'[1]ж'!D37</f>
        <v>0</v>
      </c>
      <c r="E19" s="115">
        <f>'[1]ж'!E37</f>
        <v>0</v>
      </c>
      <c r="F19" s="115">
        <f>'[1]ж'!F37</f>
        <v>0</v>
      </c>
      <c r="G19" s="115">
        <f>'[1]ж'!G37</f>
        <v>0</v>
      </c>
      <c r="H19" s="115">
        <f>I19+L19</f>
        <v>0</v>
      </c>
      <c r="I19" s="115">
        <f>'[1]ж'!I37</f>
        <v>0</v>
      </c>
      <c r="J19" s="115">
        <f>'[1]ж'!J37</f>
        <v>0</v>
      </c>
      <c r="K19" s="115">
        <f>'[1]ж'!K37</f>
        <v>0</v>
      </c>
      <c r="L19" s="115">
        <f>'[1]ж'!L37</f>
        <v>0</v>
      </c>
      <c r="M19" s="115">
        <f>'[1]ж'!M37</f>
        <v>0</v>
      </c>
      <c r="N19" s="115">
        <f>C19+H19</f>
        <v>0</v>
      </c>
    </row>
    <row r="20" spans="1:14" ht="38.25">
      <c r="A20" s="45" t="s">
        <v>317</v>
      </c>
      <c r="B20" s="29" t="s">
        <v>318</v>
      </c>
      <c r="C20" s="115">
        <f>D20+G20</f>
        <v>4770</v>
      </c>
      <c r="D20" s="115">
        <f>'[1]ж'!D38</f>
        <v>4770</v>
      </c>
      <c r="E20" s="115">
        <f>'[1]ж'!E38</f>
        <v>0</v>
      </c>
      <c r="F20" s="115">
        <f>'[1]ж'!F38</f>
        <v>0</v>
      </c>
      <c r="G20" s="115">
        <f>'[1]ж'!G38</f>
        <v>0</v>
      </c>
      <c r="H20" s="115">
        <f>I20+L20</f>
        <v>0</v>
      </c>
      <c r="I20" s="115">
        <f>'[1]ж'!I38</f>
        <v>0</v>
      </c>
      <c r="J20" s="115">
        <f>'[1]ж'!J38</f>
        <v>0</v>
      </c>
      <c r="K20" s="115">
        <f>'[1]ж'!K38</f>
        <v>0</v>
      </c>
      <c r="L20" s="115">
        <f>'[1]ж'!L38</f>
        <v>0</v>
      </c>
      <c r="M20" s="115">
        <f>'[1]ж'!M38</f>
        <v>0</v>
      </c>
      <c r="N20" s="115">
        <f>C20+H20</f>
        <v>4770</v>
      </c>
    </row>
    <row r="21" spans="1:14" s="2" customFormat="1" ht="12.75">
      <c r="A21" s="126" t="s">
        <v>28</v>
      </c>
      <c r="B21" s="127" t="s">
        <v>0</v>
      </c>
      <c r="C21" s="140">
        <f t="shared" si="0"/>
        <v>3020300</v>
      </c>
      <c r="D21" s="140">
        <f>SUM(D22:D27)</f>
        <v>3020300</v>
      </c>
      <c r="E21" s="140">
        <f>SUM(E22:E27)</f>
        <v>1835681</v>
      </c>
      <c r="F21" s="140">
        <f>SUM(F22:F27)</f>
        <v>226482</v>
      </c>
      <c r="G21" s="140">
        <f>SUM(G22:G27)</f>
        <v>0</v>
      </c>
      <c r="H21" s="115">
        <f t="shared" si="1"/>
        <v>500731</v>
      </c>
      <c r="I21" s="140">
        <f>SUM(I22:I27)</f>
        <v>480731</v>
      </c>
      <c r="J21" s="140">
        <f>SUM(J22:J27)</f>
        <v>150090</v>
      </c>
      <c r="K21" s="140">
        <f>SUM(K22:K27)</f>
        <v>55679</v>
      </c>
      <c r="L21" s="140">
        <f>SUM(L22:L27)</f>
        <v>20000</v>
      </c>
      <c r="M21" s="140">
        <f>SUM(M22:M27)</f>
        <v>0</v>
      </c>
      <c r="N21" s="115">
        <f t="shared" si="2"/>
        <v>3521031</v>
      </c>
    </row>
    <row r="22" spans="1:14" ht="12.75">
      <c r="A22" s="27" t="s">
        <v>30</v>
      </c>
      <c r="B22" s="29" t="s">
        <v>31</v>
      </c>
      <c r="C22" s="115">
        <f aca="true" t="shared" si="3" ref="C22:C27">D22+G22</f>
        <v>2495018</v>
      </c>
      <c r="D22" s="115">
        <f>'[1]ж'!D14</f>
        <v>2495018</v>
      </c>
      <c r="E22" s="115">
        <f>'[1]ж'!E14</f>
        <v>1528119</v>
      </c>
      <c r="F22" s="115">
        <f>'[1]ж'!F14</f>
        <v>185220</v>
      </c>
      <c r="G22" s="115">
        <f>'[1]ж'!G14</f>
        <v>0</v>
      </c>
      <c r="H22" s="115">
        <f aca="true" t="shared" si="4" ref="H22:H28">I22+L22</f>
        <v>96680</v>
      </c>
      <c r="I22" s="115">
        <f>'[1]ж'!I14</f>
        <v>96680</v>
      </c>
      <c r="J22" s="115">
        <f>'[1]ж'!J14</f>
        <v>9736</v>
      </c>
      <c r="K22" s="115">
        <f>'[1]ж'!K14</f>
        <v>35884</v>
      </c>
      <c r="L22" s="115">
        <f>'[1]ж'!L14</f>
        <v>0</v>
      </c>
      <c r="M22" s="115">
        <f>'[1]ж'!M14</f>
        <v>0</v>
      </c>
      <c r="N22" s="115">
        <f aca="true" t="shared" si="5" ref="N22:N28">C22+H22</f>
        <v>2591698</v>
      </c>
    </row>
    <row r="23" spans="1:14" ht="12.75" hidden="1">
      <c r="A23" s="27" t="s">
        <v>84</v>
      </c>
      <c r="B23" s="29" t="s">
        <v>85</v>
      </c>
      <c r="C23" s="115">
        <f t="shared" si="3"/>
        <v>0</v>
      </c>
      <c r="D23" s="115">
        <f>'[1]ж'!D15</f>
        <v>0</v>
      </c>
      <c r="E23" s="115">
        <f>'[1]ж'!E15</f>
        <v>0</v>
      </c>
      <c r="F23" s="115">
        <f>'[1]ж'!F15</f>
        <v>0</v>
      </c>
      <c r="G23" s="115">
        <f>'[1]ж'!G15</f>
        <v>0</v>
      </c>
      <c r="H23" s="115">
        <f t="shared" si="4"/>
        <v>0</v>
      </c>
      <c r="I23" s="115">
        <f>'[1]ж'!I15</f>
        <v>0</v>
      </c>
      <c r="J23" s="115">
        <f>'[1]ж'!J15</f>
        <v>0</v>
      </c>
      <c r="K23" s="115">
        <f>'[1]ж'!K15</f>
        <v>0</v>
      </c>
      <c r="L23" s="115">
        <f>'[1]ж'!L15</f>
        <v>0</v>
      </c>
      <c r="M23" s="115">
        <f>'[1]ж'!M15</f>
        <v>0</v>
      </c>
      <c r="N23" s="115">
        <f t="shared" si="5"/>
        <v>0</v>
      </c>
    </row>
    <row r="24" spans="1:14" ht="12.75" hidden="1">
      <c r="A24" s="27" t="s">
        <v>32</v>
      </c>
      <c r="B24" s="29" t="s">
        <v>96</v>
      </c>
      <c r="C24" s="115">
        <f t="shared" si="3"/>
        <v>0</v>
      </c>
      <c r="D24" s="115">
        <f>'[1]ж'!D16</f>
        <v>0</v>
      </c>
      <c r="E24" s="115">
        <f>'[1]ж'!E16</f>
        <v>0</v>
      </c>
      <c r="F24" s="115">
        <f>'[1]ж'!F16</f>
        <v>0</v>
      </c>
      <c r="G24" s="115">
        <f>'[1]ж'!G16</f>
        <v>0</v>
      </c>
      <c r="H24" s="115">
        <f t="shared" si="4"/>
        <v>0</v>
      </c>
      <c r="I24" s="115">
        <f>'[1]ж'!I16</f>
        <v>0</v>
      </c>
      <c r="J24" s="115">
        <f>'[1]ж'!J16</f>
        <v>0</v>
      </c>
      <c r="K24" s="115">
        <f>'[1]ж'!K16</f>
        <v>0</v>
      </c>
      <c r="L24" s="115">
        <f>'[1]ж'!L16</f>
        <v>0</v>
      </c>
      <c r="M24" s="115">
        <f>'[1]ж'!M16</f>
        <v>0</v>
      </c>
      <c r="N24" s="115">
        <f t="shared" si="5"/>
        <v>0</v>
      </c>
    </row>
    <row r="25" spans="1:14" ht="25.5">
      <c r="A25" s="27" t="s">
        <v>34</v>
      </c>
      <c r="B25" s="28" t="s">
        <v>97</v>
      </c>
      <c r="C25" s="115">
        <f t="shared" si="3"/>
        <v>489082</v>
      </c>
      <c r="D25" s="115">
        <f>'[1]ж'!D17</f>
        <v>489082</v>
      </c>
      <c r="E25" s="115">
        <f>'[1]ж'!E17</f>
        <v>307562</v>
      </c>
      <c r="F25" s="115">
        <f>'[1]ж'!F17</f>
        <v>41262</v>
      </c>
      <c r="G25" s="115">
        <f>'[1]ж'!G17</f>
        <v>0</v>
      </c>
      <c r="H25" s="115">
        <f t="shared" si="4"/>
        <v>404051</v>
      </c>
      <c r="I25" s="115">
        <f>'[1]ж'!I17</f>
        <v>384051</v>
      </c>
      <c r="J25" s="115">
        <f>'[1]ж'!J17</f>
        <v>140354</v>
      </c>
      <c r="K25" s="115">
        <f>'[1]ж'!K17</f>
        <v>19795</v>
      </c>
      <c r="L25" s="115">
        <f>'[1]ж'!L17</f>
        <v>20000</v>
      </c>
      <c r="M25" s="115">
        <f>'[1]ж'!M17</f>
        <v>0</v>
      </c>
      <c r="N25" s="115">
        <f t="shared" si="5"/>
        <v>893133</v>
      </c>
    </row>
    <row r="26" spans="1:14" ht="12.75">
      <c r="A26" s="125" t="s">
        <v>37</v>
      </c>
      <c r="B26" s="28" t="s">
        <v>98</v>
      </c>
      <c r="C26" s="115">
        <f t="shared" si="3"/>
        <v>36200</v>
      </c>
      <c r="D26" s="115">
        <f>'[1]ж'!D18</f>
        <v>36200</v>
      </c>
      <c r="E26" s="115">
        <f>'[1]ж'!E18</f>
        <v>0</v>
      </c>
      <c r="F26" s="115">
        <f>'[1]ж'!F18</f>
        <v>0</v>
      </c>
      <c r="G26" s="115">
        <f>'[1]ж'!G18</f>
        <v>0</v>
      </c>
      <c r="H26" s="115">
        <f t="shared" si="4"/>
        <v>0</v>
      </c>
      <c r="I26" s="115">
        <f>'[1]ж'!I18</f>
        <v>0</v>
      </c>
      <c r="J26" s="115">
        <f>'[1]ж'!J18</f>
        <v>0</v>
      </c>
      <c r="K26" s="115">
        <f>'[1]ж'!K18</f>
        <v>0</v>
      </c>
      <c r="L26" s="115">
        <f>'[1]ж'!L18</f>
        <v>0</v>
      </c>
      <c r="M26" s="115">
        <f>'[1]ж'!M18</f>
        <v>0</v>
      </c>
      <c r="N26" s="115">
        <f t="shared" si="5"/>
        <v>36200</v>
      </c>
    </row>
    <row r="27" spans="1:14" ht="12.75" hidden="1">
      <c r="A27" s="27" t="s">
        <v>40</v>
      </c>
      <c r="B27" s="28" t="s">
        <v>99</v>
      </c>
      <c r="C27" s="115">
        <f t="shared" si="3"/>
        <v>0</v>
      </c>
      <c r="D27" s="115">
        <f>'[1]ж'!D19</f>
        <v>0</v>
      </c>
      <c r="E27" s="115">
        <f>'[1]ж'!E19</f>
        <v>0</v>
      </c>
      <c r="F27" s="115">
        <f>'[1]ж'!F19</f>
        <v>0</v>
      </c>
      <c r="G27" s="115">
        <f>'[1]ж'!G19</f>
        <v>0</v>
      </c>
      <c r="H27" s="115">
        <f t="shared" si="4"/>
        <v>0</v>
      </c>
      <c r="I27" s="115">
        <f>'[1]ж'!I19</f>
        <v>0</v>
      </c>
      <c r="J27" s="115">
        <f>'[1]ж'!J19</f>
        <v>0</v>
      </c>
      <c r="K27" s="115">
        <f>'[1]ж'!K19</f>
        <v>0</v>
      </c>
      <c r="L27" s="115">
        <f>'[1]ж'!L19</f>
        <v>0</v>
      </c>
      <c r="M27" s="115">
        <f>'[1]ж'!M19</f>
        <v>0</v>
      </c>
      <c r="N27" s="115">
        <f t="shared" si="5"/>
        <v>0</v>
      </c>
    </row>
    <row r="28" spans="1:14" s="2" customFormat="1" ht="25.5">
      <c r="A28" s="121" t="s">
        <v>42</v>
      </c>
      <c r="B28" s="119" t="s">
        <v>131</v>
      </c>
      <c r="C28" s="140">
        <f>D28+G28</f>
        <v>7611114</v>
      </c>
      <c r="D28" s="140">
        <f>SUM(D29:D49)</f>
        <v>7611114</v>
      </c>
      <c r="E28" s="140">
        <f>SUM(E29:E49)</f>
        <v>0</v>
      </c>
      <c r="F28" s="140">
        <f>SUM(F29:F49)</f>
        <v>0</v>
      </c>
      <c r="G28" s="140">
        <f>SUM(G29:G49)</f>
        <v>0</v>
      </c>
      <c r="H28" s="140">
        <f t="shared" si="4"/>
        <v>0</v>
      </c>
      <c r="I28" s="140">
        <f>SUM(I29:I49)</f>
        <v>0</v>
      </c>
      <c r="J28" s="140">
        <f>SUM(J29:J49)</f>
        <v>0</v>
      </c>
      <c r="K28" s="140">
        <f>SUM(K29:K49)</f>
        <v>0</v>
      </c>
      <c r="L28" s="140">
        <f>SUM(L29:L49)</f>
        <v>0</v>
      </c>
      <c r="M28" s="140">
        <f>SUM(M29:M49)</f>
        <v>0</v>
      </c>
      <c r="N28" s="115">
        <f t="shared" si="5"/>
        <v>7611114</v>
      </c>
    </row>
    <row r="29" spans="1:14" ht="63.75">
      <c r="A29" s="27" t="s">
        <v>143</v>
      </c>
      <c r="B29" s="82" t="s">
        <v>273</v>
      </c>
      <c r="C29" s="115">
        <f aca="true" t="shared" si="6" ref="C29:C45">D29+G29</f>
        <v>3413054</v>
      </c>
      <c r="D29" s="133">
        <f>'[1]ж'!D42</f>
        <v>3413054</v>
      </c>
      <c r="E29" s="133">
        <f>'[1]ж'!E42</f>
        <v>0</v>
      </c>
      <c r="F29" s="133">
        <f>'[1]ж'!F42</f>
        <v>0</v>
      </c>
      <c r="G29" s="133">
        <f>'[1]ж'!G42</f>
        <v>0</v>
      </c>
      <c r="H29" s="115">
        <f>I29+L29</f>
        <v>0</v>
      </c>
      <c r="I29" s="133">
        <f>'[1]ж'!I42</f>
        <v>0</v>
      </c>
      <c r="J29" s="133">
        <f>'[1]ж'!J42</f>
        <v>0</v>
      </c>
      <c r="K29" s="133">
        <f>'[1]ж'!K42</f>
        <v>0</v>
      </c>
      <c r="L29" s="133">
        <f>'[1]ж'!L42</f>
        <v>0</v>
      </c>
      <c r="M29" s="133">
        <f>'[1]ж'!M42</f>
        <v>0</v>
      </c>
      <c r="N29" s="115">
        <f aca="true" t="shared" si="7" ref="N29:N44">C29+H29</f>
        <v>3413054</v>
      </c>
    </row>
    <row r="30" spans="1:14" ht="38.25">
      <c r="A30" s="27" t="s">
        <v>149</v>
      </c>
      <c r="B30" s="74" t="s">
        <v>150</v>
      </c>
      <c r="C30" s="115">
        <f t="shared" si="6"/>
        <v>10430</v>
      </c>
      <c r="D30" s="133">
        <f>'[1]ж'!D43</f>
        <v>10430</v>
      </c>
      <c r="E30" s="133">
        <f>'[1]ж'!E43</f>
        <v>0</v>
      </c>
      <c r="F30" s="133">
        <f>'[1]ж'!F43</f>
        <v>0</v>
      </c>
      <c r="G30" s="133">
        <f>'[1]ж'!G43</f>
        <v>0</v>
      </c>
      <c r="H30" s="115">
        <f aca="true" t="shared" si="8" ref="H30:H37">I30+L30</f>
        <v>0</v>
      </c>
      <c r="I30" s="133">
        <f>'[1]ж'!I43</f>
        <v>0</v>
      </c>
      <c r="J30" s="133">
        <f>'[1]ж'!J43</f>
        <v>0</v>
      </c>
      <c r="K30" s="133">
        <f>'[1]ж'!K43</f>
        <v>0</v>
      </c>
      <c r="L30" s="133">
        <f>'[1]ж'!L43</f>
        <v>0</v>
      </c>
      <c r="M30" s="133">
        <f>'[1]ж'!M43</f>
        <v>0</v>
      </c>
      <c r="N30" s="115">
        <f t="shared" si="7"/>
        <v>10430</v>
      </c>
    </row>
    <row r="31" spans="1:14" ht="51">
      <c r="A31" s="27" t="s">
        <v>151</v>
      </c>
      <c r="B31" s="74" t="s">
        <v>270</v>
      </c>
      <c r="C31" s="115">
        <f t="shared" si="6"/>
        <v>709740</v>
      </c>
      <c r="D31" s="133">
        <f>'[1]ж'!D44</f>
        <v>709740</v>
      </c>
      <c r="E31" s="133">
        <f>'[1]ж'!E44</f>
        <v>0</v>
      </c>
      <c r="F31" s="133">
        <f>'[1]ж'!F44</f>
        <v>0</v>
      </c>
      <c r="G31" s="133">
        <f>'[1]ж'!G44</f>
        <v>0</v>
      </c>
      <c r="H31" s="115">
        <f t="shared" si="8"/>
        <v>0</v>
      </c>
      <c r="I31" s="133">
        <f>'[1]ж'!I44</f>
        <v>0</v>
      </c>
      <c r="J31" s="133">
        <f>'[1]ж'!J44</f>
        <v>0</v>
      </c>
      <c r="K31" s="133">
        <f>'[1]ж'!K44</f>
        <v>0</v>
      </c>
      <c r="L31" s="133">
        <f>'[1]ж'!L44</f>
        <v>0</v>
      </c>
      <c r="M31" s="133">
        <f>'[1]ж'!M44</f>
        <v>0</v>
      </c>
      <c r="N31" s="115">
        <f t="shared" si="7"/>
        <v>709740</v>
      </c>
    </row>
    <row r="32" spans="1:14" ht="357">
      <c r="A32" s="27" t="s">
        <v>152</v>
      </c>
      <c r="B32" s="21" t="s">
        <v>319</v>
      </c>
      <c r="C32" s="115">
        <f t="shared" si="6"/>
        <v>313059</v>
      </c>
      <c r="D32" s="133">
        <f>'[1]ж'!D45</f>
        <v>313059</v>
      </c>
      <c r="E32" s="133">
        <f>'[1]ж'!E45</f>
        <v>0</v>
      </c>
      <c r="F32" s="133">
        <f>'[1]ж'!F45</f>
        <v>0</v>
      </c>
      <c r="G32" s="133">
        <f>'[1]ж'!G45</f>
        <v>0</v>
      </c>
      <c r="H32" s="115">
        <f t="shared" si="8"/>
        <v>0</v>
      </c>
      <c r="I32" s="133">
        <f>'[1]ж'!I45</f>
        <v>0</v>
      </c>
      <c r="J32" s="133">
        <f>'[1]ж'!J45</f>
        <v>0</v>
      </c>
      <c r="K32" s="133">
        <f>'[1]ж'!K45</f>
        <v>0</v>
      </c>
      <c r="L32" s="133">
        <f>'[1]ж'!L45</f>
        <v>0</v>
      </c>
      <c r="M32" s="133">
        <f>'[1]ж'!M45</f>
        <v>0</v>
      </c>
      <c r="N32" s="115">
        <f t="shared" si="7"/>
        <v>313059</v>
      </c>
    </row>
    <row r="33" spans="1:14" ht="357">
      <c r="A33" s="27" t="s">
        <v>153</v>
      </c>
      <c r="B33" s="21" t="s">
        <v>320</v>
      </c>
      <c r="C33" s="115">
        <f t="shared" si="6"/>
        <v>180</v>
      </c>
      <c r="D33" s="133">
        <f>'[1]ж'!D46</f>
        <v>180</v>
      </c>
      <c r="E33" s="133">
        <f>'[1]ж'!E46</f>
        <v>0</v>
      </c>
      <c r="F33" s="133">
        <f>'[1]ж'!F46</f>
        <v>0</v>
      </c>
      <c r="G33" s="133">
        <f>'[1]ж'!G46</f>
        <v>0</v>
      </c>
      <c r="H33" s="115">
        <f t="shared" si="8"/>
        <v>0</v>
      </c>
      <c r="I33" s="133">
        <f>'[1]ж'!I46</f>
        <v>0</v>
      </c>
      <c r="J33" s="133">
        <f>'[1]ж'!J46</f>
        <v>0</v>
      </c>
      <c r="K33" s="133">
        <f>'[1]ж'!K46</f>
        <v>0</v>
      </c>
      <c r="L33" s="133">
        <f>'[1]ж'!L46</f>
        <v>0</v>
      </c>
      <c r="M33" s="133">
        <f>'[1]ж'!M46</f>
        <v>0</v>
      </c>
      <c r="N33" s="115">
        <f t="shared" si="7"/>
        <v>180</v>
      </c>
    </row>
    <row r="34" spans="1:14" ht="25.5">
      <c r="A34" s="27" t="s">
        <v>144</v>
      </c>
      <c r="B34" s="74" t="s">
        <v>189</v>
      </c>
      <c r="C34" s="115">
        <f t="shared" si="6"/>
        <v>36000</v>
      </c>
      <c r="D34" s="133">
        <f>'[1]ж'!D47</f>
        <v>36000</v>
      </c>
      <c r="E34" s="133">
        <f>'[1]ж'!E47</f>
        <v>0</v>
      </c>
      <c r="F34" s="133">
        <f>'[1]ж'!F47</f>
        <v>0</v>
      </c>
      <c r="G34" s="133">
        <f>'[1]ж'!G47</f>
        <v>0</v>
      </c>
      <c r="H34" s="115">
        <f t="shared" si="8"/>
        <v>0</v>
      </c>
      <c r="I34" s="133">
        <f>'[1]ж'!I47</f>
        <v>0</v>
      </c>
      <c r="J34" s="133">
        <f>'[1]ж'!J47</f>
        <v>0</v>
      </c>
      <c r="K34" s="133">
        <f>'[1]ж'!K47</f>
        <v>0</v>
      </c>
      <c r="L34" s="133">
        <f>'[1]ж'!L47</f>
        <v>0</v>
      </c>
      <c r="M34" s="133">
        <f>'[1]ж'!M47</f>
        <v>0</v>
      </c>
      <c r="N34" s="115">
        <f t="shared" si="7"/>
        <v>36000</v>
      </c>
    </row>
    <row r="35" spans="1:14" ht="38.25">
      <c r="A35" s="27" t="s">
        <v>155</v>
      </c>
      <c r="B35" s="74" t="s">
        <v>190</v>
      </c>
      <c r="C35" s="115">
        <f t="shared" si="6"/>
        <v>164983</v>
      </c>
      <c r="D35" s="133">
        <f>'[1]ж'!D48</f>
        <v>164983</v>
      </c>
      <c r="E35" s="133">
        <f>'[1]ж'!E48</f>
        <v>0</v>
      </c>
      <c r="F35" s="133">
        <f>'[1]ж'!F48</f>
        <v>0</v>
      </c>
      <c r="G35" s="133">
        <f>'[1]ж'!G48</f>
        <v>0</v>
      </c>
      <c r="H35" s="115">
        <f t="shared" si="8"/>
        <v>0</v>
      </c>
      <c r="I35" s="133">
        <f>'[1]ж'!I48</f>
        <v>0</v>
      </c>
      <c r="J35" s="133">
        <f>'[1]ж'!J48</f>
        <v>0</v>
      </c>
      <c r="K35" s="133">
        <f>'[1]ж'!K48</f>
        <v>0</v>
      </c>
      <c r="L35" s="133">
        <f>'[1]ж'!L48</f>
        <v>0</v>
      </c>
      <c r="M35" s="133">
        <f>'[1]ж'!M48</f>
        <v>0</v>
      </c>
      <c r="N35" s="115">
        <f t="shared" si="7"/>
        <v>164983</v>
      </c>
    </row>
    <row r="36" spans="1:14" ht="51">
      <c r="A36" s="27" t="s">
        <v>157</v>
      </c>
      <c r="B36" s="74" t="s">
        <v>191</v>
      </c>
      <c r="C36" s="115">
        <f t="shared" si="6"/>
        <v>180</v>
      </c>
      <c r="D36" s="133">
        <f>'[1]ж'!D49</f>
        <v>180</v>
      </c>
      <c r="E36" s="133">
        <f>'[1]ж'!E49</f>
        <v>0</v>
      </c>
      <c r="F36" s="133">
        <f>'[1]ж'!F49</f>
        <v>0</v>
      </c>
      <c r="G36" s="133">
        <f>'[1]ж'!G49</f>
        <v>0</v>
      </c>
      <c r="H36" s="115">
        <f t="shared" si="8"/>
        <v>0</v>
      </c>
      <c r="I36" s="133">
        <f>'[1]ж'!I49</f>
        <v>0</v>
      </c>
      <c r="J36" s="133">
        <f>'[1]ж'!J49</f>
        <v>0</v>
      </c>
      <c r="K36" s="133">
        <f>'[1]ж'!K49</f>
        <v>0</v>
      </c>
      <c r="L36" s="133">
        <f>'[1]ж'!L49</f>
        <v>0</v>
      </c>
      <c r="M36" s="133">
        <f>'[1]ж'!M49</f>
        <v>0</v>
      </c>
      <c r="N36" s="115">
        <f t="shared" si="7"/>
        <v>180</v>
      </c>
    </row>
    <row r="37" spans="1:14" ht="25.5">
      <c r="A37" s="27" t="s">
        <v>159</v>
      </c>
      <c r="B37" s="74" t="s">
        <v>212</v>
      </c>
      <c r="C37" s="115">
        <f t="shared" si="6"/>
        <v>257100</v>
      </c>
      <c r="D37" s="133">
        <f>'[1]ж'!D50</f>
        <v>257100</v>
      </c>
      <c r="E37" s="133">
        <f>'[1]ж'!E50</f>
        <v>0</v>
      </c>
      <c r="F37" s="133">
        <f>'[1]ж'!F50</f>
        <v>0</v>
      </c>
      <c r="G37" s="133">
        <f>'[1]ж'!G50</f>
        <v>0</v>
      </c>
      <c r="H37" s="115">
        <f t="shared" si="8"/>
        <v>0</v>
      </c>
      <c r="I37" s="133">
        <f>'[1]ж'!I50</f>
        <v>0</v>
      </c>
      <c r="J37" s="133">
        <f>'[1]ж'!J50</f>
        <v>0</v>
      </c>
      <c r="K37" s="133">
        <f>'[1]ж'!K50</f>
        <v>0</v>
      </c>
      <c r="L37" s="133">
        <f>'[1]ж'!L50</f>
        <v>0</v>
      </c>
      <c r="M37" s="133">
        <f>'[1]ж'!M50</f>
        <v>0</v>
      </c>
      <c r="N37" s="115">
        <f t="shared" si="7"/>
        <v>257100</v>
      </c>
    </row>
    <row r="38" spans="1:14" ht="25.5" hidden="1">
      <c r="A38" s="27" t="s">
        <v>125</v>
      </c>
      <c r="B38" s="28" t="s">
        <v>225</v>
      </c>
      <c r="C38" s="115">
        <f t="shared" si="6"/>
        <v>0</v>
      </c>
      <c r="D38" s="133">
        <f>'[1]ж'!D52</f>
        <v>0</v>
      </c>
      <c r="E38" s="133">
        <f>'[1]ж'!E52</f>
        <v>0</v>
      </c>
      <c r="F38" s="133">
        <f>'[1]ж'!F52</f>
        <v>0</v>
      </c>
      <c r="G38" s="133">
        <f>'[1]ж'!G52</f>
        <v>0</v>
      </c>
      <c r="H38" s="115">
        <f aca="true" t="shared" si="9" ref="H38:H45">I38+L38</f>
        <v>0</v>
      </c>
      <c r="I38" s="133">
        <f>'[1]ж'!I52</f>
        <v>0</v>
      </c>
      <c r="J38" s="133">
        <f>'[1]ж'!J52</f>
        <v>0</v>
      </c>
      <c r="K38" s="133">
        <f>'[1]ж'!K52</f>
        <v>0</v>
      </c>
      <c r="L38" s="133">
        <f>'[1]ж'!L52</f>
        <v>0</v>
      </c>
      <c r="M38" s="133">
        <f>'[1]ж'!M52</f>
        <v>0</v>
      </c>
      <c r="N38" s="115">
        <f t="shared" si="7"/>
        <v>0</v>
      </c>
    </row>
    <row r="39" spans="1:14" ht="12.75">
      <c r="A39" s="27" t="s">
        <v>126</v>
      </c>
      <c r="B39" s="28" t="s">
        <v>193</v>
      </c>
      <c r="C39" s="115">
        <f t="shared" si="6"/>
        <v>77234</v>
      </c>
      <c r="D39" s="133">
        <f>'[1]ж'!D53</f>
        <v>77234</v>
      </c>
      <c r="E39" s="133">
        <f>'[1]ж'!E53</f>
        <v>0</v>
      </c>
      <c r="F39" s="133">
        <f>'[1]ж'!F53</f>
        <v>0</v>
      </c>
      <c r="G39" s="133">
        <f>'[1]ж'!G53</f>
        <v>0</v>
      </c>
      <c r="H39" s="115">
        <f t="shared" si="9"/>
        <v>0</v>
      </c>
      <c r="I39" s="133">
        <f>'[1]ж'!I53</f>
        <v>0</v>
      </c>
      <c r="J39" s="133">
        <f>'[1]ж'!J53</f>
        <v>0</v>
      </c>
      <c r="K39" s="133">
        <f>'[1]ж'!K53</f>
        <v>0</v>
      </c>
      <c r="L39" s="133">
        <f>'[1]ж'!L53</f>
        <v>0</v>
      </c>
      <c r="M39" s="133">
        <f>'[1]ж'!M53</f>
        <v>0</v>
      </c>
      <c r="N39" s="115">
        <f t="shared" si="7"/>
        <v>77234</v>
      </c>
    </row>
    <row r="40" spans="1:14" ht="25.5">
      <c r="A40" s="27" t="s">
        <v>127</v>
      </c>
      <c r="B40" s="28" t="s">
        <v>213</v>
      </c>
      <c r="C40" s="115">
        <f t="shared" si="6"/>
        <v>469932</v>
      </c>
      <c r="D40" s="133">
        <f>'[1]ж'!D54</f>
        <v>469932</v>
      </c>
      <c r="E40" s="133">
        <f>'[1]ж'!E54</f>
        <v>0</v>
      </c>
      <c r="F40" s="133">
        <f>'[1]ж'!F54</f>
        <v>0</v>
      </c>
      <c r="G40" s="133">
        <f>'[1]ж'!G54</f>
        <v>0</v>
      </c>
      <c r="H40" s="115">
        <f t="shared" si="9"/>
        <v>0</v>
      </c>
      <c r="I40" s="133">
        <f>'[1]ж'!I54</f>
        <v>0</v>
      </c>
      <c r="J40" s="133">
        <f>'[1]ж'!J54</f>
        <v>0</v>
      </c>
      <c r="K40" s="133">
        <f>'[1]ж'!K54</f>
        <v>0</v>
      </c>
      <c r="L40" s="133">
        <f>'[1]ж'!L54</f>
        <v>0</v>
      </c>
      <c r="M40" s="133">
        <f>'[1]ж'!M54</f>
        <v>0</v>
      </c>
      <c r="N40" s="115">
        <f t="shared" si="7"/>
        <v>469932</v>
      </c>
    </row>
    <row r="41" spans="1:14" ht="25.5">
      <c r="A41" s="27" t="s">
        <v>128</v>
      </c>
      <c r="B41" s="28" t="s">
        <v>101</v>
      </c>
      <c r="C41" s="115">
        <f t="shared" si="6"/>
        <v>95931</v>
      </c>
      <c r="D41" s="133">
        <f>'[1]ж'!D55</f>
        <v>95931</v>
      </c>
      <c r="E41" s="133">
        <f>'[1]ж'!E55</f>
        <v>0</v>
      </c>
      <c r="F41" s="133">
        <f>'[1]ж'!F55</f>
        <v>0</v>
      </c>
      <c r="G41" s="133">
        <f>'[1]ж'!G55</f>
        <v>0</v>
      </c>
      <c r="H41" s="115">
        <f t="shared" si="9"/>
        <v>0</v>
      </c>
      <c r="I41" s="133">
        <f>'[1]ж'!I55</f>
        <v>0</v>
      </c>
      <c r="J41" s="133">
        <f>'[1]ж'!J55</f>
        <v>0</v>
      </c>
      <c r="K41" s="133">
        <f>'[1]ж'!K55</f>
        <v>0</v>
      </c>
      <c r="L41" s="133">
        <f>'[1]ж'!L55</f>
        <v>0</v>
      </c>
      <c r="M41" s="133">
        <f>'[1]ж'!M55</f>
        <v>0</v>
      </c>
      <c r="N41" s="115">
        <f t="shared" si="7"/>
        <v>95931</v>
      </c>
    </row>
    <row r="42" spans="1:14" ht="25.5">
      <c r="A42" s="27" t="s">
        <v>87</v>
      </c>
      <c r="B42" s="108" t="s">
        <v>162</v>
      </c>
      <c r="C42" s="115">
        <f t="shared" si="6"/>
        <v>29039</v>
      </c>
      <c r="D42" s="133">
        <f>'[1]ж'!D56</f>
        <v>29039</v>
      </c>
      <c r="E42" s="133">
        <f>'[1]ж'!E56</f>
        <v>0</v>
      </c>
      <c r="F42" s="133">
        <f>'[1]ж'!F56</f>
        <v>0</v>
      </c>
      <c r="G42" s="133">
        <f>'[1]ж'!G56</f>
        <v>0</v>
      </c>
      <c r="H42" s="115">
        <f t="shared" si="9"/>
        <v>0</v>
      </c>
      <c r="I42" s="133">
        <f>'[1]ж'!I56</f>
        <v>0</v>
      </c>
      <c r="J42" s="133">
        <f>'[1]ж'!J56</f>
        <v>0</v>
      </c>
      <c r="K42" s="133">
        <f>'[1]ж'!K56</f>
        <v>0</v>
      </c>
      <c r="L42" s="133">
        <f>'[1]ж'!L56</f>
        <v>0</v>
      </c>
      <c r="M42" s="133">
        <f>'[1]ж'!M56</f>
        <v>0</v>
      </c>
      <c r="N42" s="115">
        <f t="shared" si="7"/>
        <v>29039</v>
      </c>
    </row>
    <row r="43" spans="1:14" ht="12.75">
      <c r="A43" s="27" t="s">
        <v>224</v>
      </c>
      <c r="B43" s="17" t="s">
        <v>161</v>
      </c>
      <c r="C43" s="115">
        <f t="shared" si="6"/>
        <v>296800</v>
      </c>
      <c r="D43" s="133">
        <f>'[1]ж'!D57</f>
        <v>296800</v>
      </c>
      <c r="E43" s="133">
        <f>'[1]ж'!E57</f>
        <v>0</v>
      </c>
      <c r="F43" s="133">
        <f>'[1]ж'!F57</f>
        <v>0</v>
      </c>
      <c r="G43" s="133">
        <f>'[1]ж'!G57</f>
        <v>0</v>
      </c>
      <c r="H43" s="115">
        <f t="shared" si="9"/>
        <v>0</v>
      </c>
      <c r="I43" s="133">
        <f>'[1]ж'!I57</f>
        <v>0</v>
      </c>
      <c r="J43" s="133">
        <f>'[1]ж'!J57</f>
        <v>0</v>
      </c>
      <c r="K43" s="133">
        <f>'[1]ж'!K57</f>
        <v>0</v>
      </c>
      <c r="L43" s="133">
        <f>'[1]ж'!L57</f>
        <v>0</v>
      </c>
      <c r="M43" s="133">
        <f>'[1]ж'!M57</f>
        <v>0</v>
      </c>
      <c r="N43" s="115">
        <f t="shared" si="7"/>
        <v>296800</v>
      </c>
    </row>
    <row r="44" spans="1:14" ht="25.5">
      <c r="A44" s="27" t="s">
        <v>163</v>
      </c>
      <c r="B44" s="28" t="s">
        <v>214</v>
      </c>
      <c r="C44" s="115">
        <f t="shared" si="6"/>
        <v>510416</v>
      </c>
      <c r="D44" s="133">
        <f>'[1]ж'!D58</f>
        <v>510416</v>
      </c>
      <c r="E44" s="133">
        <f>'[1]ж'!E58</f>
        <v>0</v>
      </c>
      <c r="F44" s="133">
        <f>'[1]ж'!F58</f>
        <v>0</v>
      </c>
      <c r="G44" s="133">
        <f>'[1]ж'!G58</f>
        <v>0</v>
      </c>
      <c r="H44" s="115">
        <f t="shared" si="9"/>
        <v>0</v>
      </c>
      <c r="I44" s="133">
        <f>'[1]ж'!I58</f>
        <v>0</v>
      </c>
      <c r="J44" s="133">
        <f>'[1]ж'!J58</f>
        <v>0</v>
      </c>
      <c r="K44" s="133">
        <f>'[1]ж'!K58</f>
        <v>0</v>
      </c>
      <c r="L44" s="133">
        <f>'[1]ж'!L58</f>
        <v>0</v>
      </c>
      <c r="M44" s="133">
        <f>'[1]ж'!M58</f>
        <v>0</v>
      </c>
      <c r="N44" s="115">
        <f t="shared" si="7"/>
        <v>510416</v>
      </c>
    </row>
    <row r="45" spans="1:14" ht="38.25">
      <c r="A45" s="123" t="s">
        <v>88</v>
      </c>
      <c r="B45" s="124" t="s">
        <v>132</v>
      </c>
      <c r="C45" s="115">
        <f t="shared" si="6"/>
        <v>1083017</v>
      </c>
      <c r="D45" s="133">
        <f>'[1]ж'!D59</f>
        <v>1083017</v>
      </c>
      <c r="E45" s="133">
        <f>'[1]ж'!E59</f>
        <v>0</v>
      </c>
      <c r="F45" s="133">
        <f>'[1]ж'!F59</f>
        <v>0</v>
      </c>
      <c r="G45" s="133">
        <f>'[1]ж'!G59</f>
        <v>0</v>
      </c>
      <c r="H45" s="115">
        <f t="shared" si="9"/>
        <v>0</v>
      </c>
      <c r="I45" s="133">
        <f>'[1]ж'!I59</f>
        <v>0</v>
      </c>
      <c r="J45" s="133">
        <f>'[1]ж'!J59</f>
        <v>0</v>
      </c>
      <c r="K45" s="133">
        <f>'[1]ж'!K59</f>
        <v>0</v>
      </c>
      <c r="L45" s="133">
        <f>'[1]ж'!L59</f>
        <v>0</v>
      </c>
      <c r="M45" s="133">
        <f>'[1]ж'!M59</f>
        <v>0</v>
      </c>
      <c r="N45" s="115">
        <f>C45+H45</f>
        <v>1083017</v>
      </c>
    </row>
    <row r="46" spans="1:14" ht="25.5">
      <c r="A46" s="27" t="s">
        <v>44</v>
      </c>
      <c r="B46" s="17" t="s">
        <v>215</v>
      </c>
      <c r="C46" s="115">
        <f aca="true" t="shared" si="10" ref="C46:C58">D46+G46</f>
        <v>50000</v>
      </c>
      <c r="D46" s="115">
        <f>'[1]ж'!D63</f>
        <v>50000</v>
      </c>
      <c r="E46" s="115">
        <f>'[1]ж'!E63</f>
        <v>0</v>
      </c>
      <c r="F46" s="115">
        <f>'[1]ж'!F63</f>
        <v>0</v>
      </c>
      <c r="G46" s="115">
        <f>'[1]ж'!G63</f>
        <v>0</v>
      </c>
      <c r="H46" s="115">
        <f>I46+L46</f>
        <v>0</v>
      </c>
      <c r="I46" s="115">
        <f>'[1]ж'!I63</f>
        <v>0</v>
      </c>
      <c r="J46" s="115">
        <f>'[1]ж'!J63</f>
        <v>0</v>
      </c>
      <c r="K46" s="115">
        <f>'[1]ж'!K63</f>
        <v>0</v>
      </c>
      <c r="L46" s="115">
        <f>'[1]ж'!L63</f>
        <v>0</v>
      </c>
      <c r="M46" s="115">
        <f>'[1]ж'!M63</f>
        <v>0</v>
      </c>
      <c r="N46" s="115">
        <f>C46+H46</f>
        <v>50000</v>
      </c>
    </row>
    <row r="47" spans="1:14" ht="76.5" hidden="1">
      <c r="A47" s="45" t="s">
        <v>281</v>
      </c>
      <c r="B47" s="52" t="s">
        <v>283</v>
      </c>
      <c r="C47" s="115">
        <f t="shared" si="10"/>
        <v>0</v>
      </c>
      <c r="D47" s="115">
        <f>'[1]ж'!D64</f>
        <v>0</v>
      </c>
      <c r="E47" s="115">
        <f>'[1]ж'!E64</f>
        <v>0</v>
      </c>
      <c r="F47" s="115">
        <f>'[1]ж'!F64</f>
        <v>0</v>
      </c>
      <c r="G47" s="115">
        <f>'[1]ж'!G64</f>
        <v>0</v>
      </c>
      <c r="H47" s="115">
        <f>I47+L47</f>
        <v>0</v>
      </c>
      <c r="I47" s="115">
        <f>'[1]ж'!I64</f>
        <v>0</v>
      </c>
      <c r="J47" s="115">
        <f>'[1]ж'!J64</f>
        <v>0</v>
      </c>
      <c r="K47" s="115">
        <f>'[1]ж'!K64</f>
        <v>0</v>
      </c>
      <c r="L47" s="115">
        <f>'[1]ж'!L64</f>
        <v>0</v>
      </c>
      <c r="M47" s="115">
        <f>'[1]ж'!M64</f>
        <v>0</v>
      </c>
      <c r="N47" s="115">
        <f>C47+H47</f>
        <v>0</v>
      </c>
    </row>
    <row r="48" spans="1:14" ht="25.5">
      <c r="A48" s="27" t="s">
        <v>145</v>
      </c>
      <c r="B48" s="17" t="s">
        <v>195</v>
      </c>
      <c r="C48" s="115">
        <f t="shared" si="10"/>
        <v>22200</v>
      </c>
      <c r="D48" s="115">
        <f>'[1]ж'!D20</f>
        <v>22200</v>
      </c>
      <c r="E48" s="115">
        <f>'[1]ж'!E20</f>
        <v>0</v>
      </c>
      <c r="F48" s="115">
        <f>'[1]ж'!F20</f>
        <v>0</v>
      </c>
      <c r="G48" s="115">
        <f>'[1]ж'!G20</f>
        <v>0</v>
      </c>
      <c r="H48" s="115">
        <f>I48+L48</f>
        <v>0</v>
      </c>
      <c r="I48" s="115">
        <f>'[1]ж'!I20</f>
        <v>0</v>
      </c>
      <c r="J48" s="115">
        <f>'[1]ж'!J20</f>
        <v>0</v>
      </c>
      <c r="K48" s="115">
        <f>'[1]ж'!K20</f>
        <v>0</v>
      </c>
      <c r="L48" s="115">
        <f>'[1]ж'!L20</f>
        <v>0</v>
      </c>
      <c r="M48" s="115">
        <f>'[1]ж'!M20</f>
        <v>0</v>
      </c>
      <c r="N48" s="115">
        <f>C48+H48</f>
        <v>22200</v>
      </c>
    </row>
    <row r="49" spans="1:14" ht="25.5">
      <c r="A49" s="27" t="s">
        <v>119</v>
      </c>
      <c r="B49" s="28" t="s">
        <v>136</v>
      </c>
      <c r="C49" s="115">
        <f t="shared" si="10"/>
        <v>71819</v>
      </c>
      <c r="D49" s="115">
        <f>'[1]ж'!D68</f>
        <v>71819</v>
      </c>
      <c r="E49" s="115">
        <f>'[1]ж'!E68</f>
        <v>0</v>
      </c>
      <c r="F49" s="115">
        <f>'[1]ж'!F68</f>
        <v>0</v>
      </c>
      <c r="G49" s="115">
        <f>'[1]ж'!G68</f>
        <v>0</v>
      </c>
      <c r="H49" s="115">
        <f>I49+L49</f>
        <v>0</v>
      </c>
      <c r="I49" s="115">
        <f>'[1]ж'!I68</f>
        <v>0</v>
      </c>
      <c r="J49" s="115">
        <f>'[1]ж'!J68</f>
        <v>0</v>
      </c>
      <c r="K49" s="115">
        <f>'[1]ж'!K68</f>
        <v>0</v>
      </c>
      <c r="L49" s="115">
        <f>'[1]ж'!L68</f>
        <v>0</v>
      </c>
      <c r="M49" s="115">
        <f>'[1]ж'!M68</f>
        <v>0</v>
      </c>
      <c r="N49" s="115">
        <f>C49+H49</f>
        <v>71819</v>
      </c>
    </row>
    <row r="50" spans="1:14" s="2" customFormat="1" ht="12.75">
      <c r="A50" s="121">
        <v>100000</v>
      </c>
      <c r="B50" s="122" t="s">
        <v>48</v>
      </c>
      <c r="C50" s="115">
        <f t="shared" si="10"/>
        <v>350000</v>
      </c>
      <c r="D50" s="141">
        <f>D51</f>
        <v>350000</v>
      </c>
      <c r="E50" s="141">
        <f aca="true" t="shared" si="11" ref="E50:N50">E51</f>
        <v>0</v>
      </c>
      <c r="F50" s="141">
        <f t="shared" si="11"/>
        <v>298500</v>
      </c>
      <c r="G50" s="141">
        <f t="shared" si="11"/>
        <v>0</v>
      </c>
      <c r="H50" s="141">
        <f t="shared" si="11"/>
        <v>77900</v>
      </c>
      <c r="I50" s="141">
        <f t="shared" si="11"/>
        <v>77900</v>
      </c>
      <c r="J50" s="141">
        <f t="shared" si="11"/>
        <v>0</v>
      </c>
      <c r="K50" s="141">
        <f t="shared" si="11"/>
        <v>24000</v>
      </c>
      <c r="L50" s="141">
        <f t="shared" si="11"/>
        <v>0</v>
      </c>
      <c r="M50" s="141">
        <f t="shared" si="11"/>
        <v>0</v>
      </c>
      <c r="N50" s="141">
        <f t="shared" si="11"/>
        <v>427900</v>
      </c>
    </row>
    <row r="51" spans="1:14" ht="12.75">
      <c r="A51" s="27">
        <v>100203</v>
      </c>
      <c r="B51" s="28" t="s">
        <v>49</v>
      </c>
      <c r="C51" s="115">
        <f t="shared" si="10"/>
        <v>350000</v>
      </c>
      <c r="D51" s="115">
        <f>'[1]ж'!D71</f>
        <v>350000</v>
      </c>
      <c r="E51" s="115">
        <f>'[1]ж'!E71</f>
        <v>0</v>
      </c>
      <c r="F51" s="115">
        <f>'[1]ж'!F71</f>
        <v>298500</v>
      </c>
      <c r="G51" s="115">
        <f>'[1]ж'!G71</f>
        <v>0</v>
      </c>
      <c r="H51" s="115">
        <f aca="true" t="shared" si="12" ref="H51:H58">I51+L51</f>
        <v>77900</v>
      </c>
      <c r="I51" s="115">
        <f>'[1]ж'!I71</f>
        <v>77900</v>
      </c>
      <c r="J51" s="115">
        <f>'[1]ж'!J71</f>
        <v>0</v>
      </c>
      <c r="K51" s="115">
        <f>'[1]ж'!K71</f>
        <v>24000</v>
      </c>
      <c r="L51" s="115">
        <f>'[1]ж'!L71</f>
        <v>0</v>
      </c>
      <c r="M51" s="115">
        <f>'[1]ж'!M71</f>
        <v>0</v>
      </c>
      <c r="N51" s="115">
        <f aca="true" t="shared" si="13" ref="N51:N58">C51+H51</f>
        <v>427900</v>
      </c>
    </row>
    <row r="52" spans="1:14" s="2" customFormat="1" ht="12.75" hidden="1">
      <c r="A52" s="118">
        <v>130000</v>
      </c>
      <c r="B52" s="119" t="s">
        <v>76</v>
      </c>
      <c r="C52" s="115">
        <f t="shared" si="10"/>
        <v>0</v>
      </c>
      <c r="D52" s="140">
        <f>D53</f>
        <v>0</v>
      </c>
      <c r="E52" s="140">
        <f>E53</f>
        <v>0</v>
      </c>
      <c r="F52" s="140">
        <f>F53</f>
        <v>0</v>
      </c>
      <c r="G52" s="140">
        <f>G53</f>
        <v>0</v>
      </c>
      <c r="H52" s="115">
        <f t="shared" si="12"/>
        <v>0</v>
      </c>
      <c r="I52" s="140"/>
      <c r="J52" s="140"/>
      <c r="K52" s="140"/>
      <c r="L52" s="140"/>
      <c r="M52" s="140"/>
      <c r="N52" s="140">
        <f t="shared" si="13"/>
        <v>0</v>
      </c>
    </row>
    <row r="53" spans="1:14" ht="25.5" hidden="1">
      <c r="A53" s="120">
        <v>130102</v>
      </c>
      <c r="B53" s="28" t="s">
        <v>1</v>
      </c>
      <c r="C53" s="115">
        <f t="shared" si="10"/>
        <v>0</v>
      </c>
      <c r="D53" s="133"/>
      <c r="E53" s="115"/>
      <c r="F53" s="115"/>
      <c r="G53" s="115"/>
      <c r="H53" s="115">
        <f t="shared" si="12"/>
        <v>0</v>
      </c>
      <c r="I53" s="115"/>
      <c r="J53" s="115"/>
      <c r="K53" s="115"/>
      <c r="L53" s="115"/>
      <c r="M53" s="115"/>
      <c r="N53" s="115">
        <f t="shared" si="13"/>
        <v>0</v>
      </c>
    </row>
    <row r="54" spans="1:14" s="2" customFormat="1" ht="12.75">
      <c r="A54" s="118" t="s">
        <v>134</v>
      </c>
      <c r="B54" s="119" t="s">
        <v>89</v>
      </c>
      <c r="C54" s="115">
        <f t="shared" si="10"/>
        <v>0</v>
      </c>
      <c r="D54" s="140">
        <f>D55</f>
        <v>0</v>
      </c>
      <c r="E54" s="140">
        <f>E55</f>
        <v>0</v>
      </c>
      <c r="F54" s="140">
        <f>F55</f>
        <v>0</v>
      </c>
      <c r="G54" s="140">
        <f>G55</f>
        <v>0</v>
      </c>
      <c r="H54" s="115">
        <f t="shared" si="12"/>
        <v>30000</v>
      </c>
      <c r="I54" s="140">
        <f>I55</f>
        <v>30000</v>
      </c>
      <c r="J54" s="140">
        <f>J55</f>
        <v>0</v>
      </c>
      <c r="K54" s="140">
        <f>K55</f>
        <v>0</v>
      </c>
      <c r="L54" s="140">
        <f>L55</f>
        <v>0</v>
      </c>
      <c r="M54" s="140">
        <f>M55</f>
        <v>0</v>
      </c>
      <c r="N54" s="115">
        <f t="shared" si="13"/>
        <v>30000</v>
      </c>
    </row>
    <row r="55" spans="1:14" ht="12.75">
      <c r="A55" s="31" t="s">
        <v>68</v>
      </c>
      <c r="B55" s="28" t="s">
        <v>89</v>
      </c>
      <c r="C55" s="115">
        <f t="shared" si="10"/>
        <v>0</v>
      </c>
      <c r="D55" s="115">
        <f>'[1]ж'!D21</f>
        <v>0</v>
      </c>
      <c r="E55" s="115">
        <f>'[1]ж'!E21</f>
        <v>0</v>
      </c>
      <c r="F55" s="115">
        <f>'[1]ж'!F21</f>
        <v>0</v>
      </c>
      <c r="G55" s="115">
        <f>'[1]ж'!G21</f>
        <v>0</v>
      </c>
      <c r="H55" s="115">
        <f t="shared" si="12"/>
        <v>30000</v>
      </c>
      <c r="I55" s="115">
        <f>'[1]ж'!I21</f>
        <v>30000</v>
      </c>
      <c r="J55" s="115">
        <f>'[1]ж'!J21</f>
        <v>0</v>
      </c>
      <c r="K55" s="115">
        <f>'[1]ж'!K21</f>
        <v>0</v>
      </c>
      <c r="L55" s="115">
        <f>'[1]ж'!L21</f>
        <v>0</v>
      </c>
      <c r="M55" s="115">
        <f>'[1]ж'!M71</f>
        <v>0</v>
      </c>
      <c r="N55" s="115">
        <f t="shared" si="13"/>
        <v>30000</v>
      </c>
    </row>
    <row r="56" spans="1:14" s="2" customFormat="1" ht="12.75">
      <c r="A56" s="118" t="s">
        <v>135</v>
      </c>
      <c r="B56" s="17" t="s">
        <v>69</v>
      </c>
      <c r="C56" s="115">
        <f t="shared" si="10"/>
        <v>164910</v>
      </c>
      <c r="D56" s="140">
        <f>D57</f>
        <v>100910</v>
      </c>
      <c r="E56" s="140">
        <f>E57</f>
        <v>0</v>
      </c>
      <c r="F56" s="140">
        <f>F57</f>
        <v>5500</v>
      </c>
      <c r="G56" s="140">
        <f>G57</f>
        <v>64000</v>
      </c>
      <c r="H56" s="115">
        <f t="shared" si="12"/>
        <v>0</v>
      </c>
      <c r="I56" s="140">
        <f>I57</f>
        <v>0</v>
      </c>
      <c r="J56" s="140">
        <f>J57</f>
        <v>0</v>
      </c>
      <c r="K56" s="140">
        <f>K57</f>
        <v>0</v>
      </c>
      <c r="L56" s="140">
        <f>L57</f>
        <v>0</v>
      </c>
      <c r="M56" s="140">
        <f>M57</f>
        <v>0</v>
      </c>
      <c r="N56" s="115">
        <f t="shared" si="13"/>
        <v>164910</v>
      </c>
    </row>
    <row r="57" spans="1:14" ht="12.75">
      <c r="A57" s="31" t="s">
        <v>70</v>
      </c>
      <c r="B57" s="17" t="s">
        <v>71</v>
      </c>
      <c r="C57" s="115">
        <f t="shared" si="10"/>
        <v>164910</v>
      </c>
      <c r="D57" s="115">
        <f>'[1]ж'!D22</f>
        <v>100910</v>
      </c>
      <c r="E57" s="115">
        <f>'[1]ж'!E22</f>
        <v>0</v>
      </c>
      <c r="F57" s="115">
        <f>'[1]ж'!F22</f>
        <v>5500</v>
      </c>
      <c r="G57" s="115">
        <f>'[1]ж'!G22</f>
        <v>64000</v>
      </c>
      <c r="H57" s="115">
        <f t="shared" si="12"/>
        <v>0</v>
      </c>
      <c r="I57" s="115">
        <f>'[1]ж'!I22</f>
        <v>0</v>
      </c>
      <c r="J57" s="115">
        <f>'[1]ж'!J22</f>
        <v>0</v>
      </c>
      <c r="K57" s="115">
        <f>'[1]ж'!K22</f>
        <v>0</v>
      </c>
      <c r="L57" s="115">
        <f>'[1]ж'!L22</f>
        <v>0</v>
      </c>
      <c r="M57" s="115"/>
      <c r="N57" s="115">
        <f t="shared" si="13"/>
        <v>164910</v>
      </c>
    </row>
    <row r="58" spans="1:14" ht="12.75">
      <c r="A58" s="27"/>
      <c r="B58" s="28" t="s">
        <v>72</v>
      </c>
      <c r="C58" s="115">
        <f t="shared" si="10"/>
        <v>25746702</v>
      </c>
      <c r="D58" s="115">
        <f>D10+D11+D21+D28+D50+D54+D56+D52</f>
        <v>25658802</v>
      </c>
      <c r="E58" s="115">
        <f>E10+E11+E21+E28+E50+E54+E56+E52</f>
        <v>10769543</v>
      </c>
      <c r="F58" s="115">
        <f>F10+F11+F21+F28+F50+F54+F56+F52</f>
        <v>2038816</v>
      </c>
      <c r="G58" s="115">
        <f>G10+G11+G21+G28+G50+G54+G56+G52</f>
        <v>87900</v>
      </c>
      <c r="H58" s="115">
        <f t="shared" si="12"/>
        <v>1345443</v>
      </c>
      <c r="I58" s="115">
        <f>I10+I11+I21+I28+I50+I54+I56+I52</f>
        <v>1304703</v>
      </c>
      <c r="J58" s="115">
        <f>J10+J11+J21+J28+J50+J54+J56+J52</f>
        <v>202751</v>
      </c>
      <c r="K58" s="115">
        <f>K10+K11+K21+K28+K50+K54+K56+K52</f>
        <v>156644</v>
      </c>
      <c r="L58" s="115">
        <f>L10+L11+L21+L28+L50+L54+L56+L52</f>
        <v>40740</v>
      </c>
      <c r="M58" s="115">
        <f>M10+M11+M21+M28+M50+M54+M56+M52</f>
        <v>0</v>
      </c>
      <c r="N58" s="115">
        <f t="shared" si="13"/>
        <v>27092145</v>
      </c>
    </row>
    <row r="60" spans="1:13" s="18" customFormat="1" ht="18">
      <c r="A60" s="164" t="s">
        <v>291</v>
      </c>
      <c r="B60" s="164"/>
      <c r="C60" s="97"/>
      <c r="D60" s="97"/>
      <c r="E60" s="97"/>
      <c r="F60" s="101"/>
      <c r="G60" s="97"/>
      <c r="H60" s="97"/>
      <c r="I60" s="97" t="s">
        <v>292</v>
      </c>
      <c r="J60" s="97"/>
      <c r="K60" s="97"/>
      <c r="L60" s="97"/>
      <c r="M60" s="97"/>
    </row>
    <row r="61" spans="3:14" ht="12.75">
      <c r="C61" s="132">
        <f>'[1]ж'!C74-C58</f>
        <v>0</v>
      </c>
      <c r="D61" s="132">
        <f>'[1]ж'!D74-D58</f>
        <v>0</v>
      </c>
      <c r="E61" s="132">
        <f>'[1]ж'!E74-E58</f>
        <v>0</v>
      </c>
      <c r="F61" s="132">
        <f>'[1]ж'!F74-F58</f>
        <v>0</v>
      </c>
      <c r="G61" s="132">
        <f>'[1]ж'!G74-G58</f>
        <v>0</v>
      </c>
      <c r="H61" s="132">
        <f>'[1]ж'!H74-H58</f>
        <v>0</v>
      </c>
      <c r="I61" s="132">
        <f>'[1]ж'!I74-I58</f>
        <v>0</v>
      </c>
      <c r="J61" s="132">
        <f>'[1]ж'!J74-J58</f>
        <v>0</v>
      </c>
      <c r="K61" s="132">
        <f>'[1]ж'!K74-K58</f>
        <v>0</v>
      </c>
      <c r="L61" s="132">
        <f>'[1]ж'!L74-L58</f>
        <v>0</v>
      </c>
      <c r="M61" s="132">
        <f>'[1]ж'!M74-M58</f>
        <v>0</v>
      </c>
      <c r="N61" s="132">
        <f>'[1]ж'!N74-N58</f>
        <v>0</v>
      </c>
    </row>
    <row r="62" ht="12.75">
      <c r="H62" s="53"/>
    </row>
  </sheetData>
  <mergeCells count="15">
    <mergeCell ref="N7:N8"/>
    <mergeCell ref="B7:B8"/>
    <mergeCell ref="A60:B60"/>
    <mergeCell ref="L6:M6"/>
    <mergeCell ref="C7:G7"/>
    <mergeCell ref="H7:M7"/>
    <mergeCell ref="A7:A8"/>
    <mergeCell ref="E1:G1"/>
    <mergeCell ref="K1:M1"/>
    <mergeCell ref="E2:G2"/>
    <mergeCell ref="G6:H6"/>
    <mergeCell ref="A5:M5"/>
    <mergeCell ref="K2:M2"/>
    <mergeCell ref="E3:G3"/>
    <mergeCell ref="K3:M3"/>
  </mergeCells>
  <printOptions/>
  <pageMargins left="0.9055118110236221" right="0.35433070866141736" top="0.6299212598425197" bottom="0.33" header="0.2362204724409449" footer="0.2362204724409449"/>
  <pageSetup fitToHeight="23" fitToWidth="1" horizontalDpi="300" verticalDpi="300" orientation="landscape" paperSize="9" scale="73" r:id="rId1"/>
</worksheet>
</file>

<file path=xl/worksheets/sheet6.xml><?xml version="1.0" encoding="utf-8"?>
<worksheet xmlns="http://schemas.openxmlformats.org/spreadsheetml/2006/main" xmlns:r="http://schemas.openxmlformats.org/officeDocument/2006/relationships">
  <sheetPr>
    <pageSetUpPr fitToPage="1"/>
  </sheetPr>
  <dimension ref="A1:P361"/>
  <sheetViews>
    <sheetView showZeros="0" view="pageBreakPreview" zoomScale="75" zoomScaleSheetLayoutView="75" workbookViewId="0" topLeftCell="A42">
      <selection activeCell="F60" sqref="F60"/>
    </sheetView>
  </sheetViews>
  <sheetFormatPr defaultColWidth="9.00390625" defaultRowHeight="12.75"/>
  <cols>
    <col min="1" max="1" width="7.75390625" style="79" customWidth="1"/>
    <col min="2" max="2" width="38.625" style="23" customWidth="1"/>
    <col min="3" max="3" width="12.125" style="23" customWidth="1"/>
    <col min="4" max="4" width="11.875" style="23" customWidth="1"/>
    <col min="5" max="5" width="11.75390625" style="23" customWidth="1"/>
    <col min="6" max="6" width="10.00390625" style="23" customWidth="1"/>
    <col min="7" max="7" width="11.375" style="23" customWidth="1"/>
    <col min="8" max="8" width="12.125" style="23" customWidth="1"/>
    <col min="9" max="9" width="11.75390625" style="23" customWidth="1"/>
    <col min="10" max="10" width="11.875" style="23" customWidth="1"/>
    <col min="11" max="11" width="10.125" style="23" customWidth="1"/>
    <col min="12" max="12" width="11.375" style="23" customWidth="1"/>
    <col min="13" max="13" width="9.75390625" style="23" customWidth="1"/>
    <col min="14" max="14" width="12.125" style="23" customWidth="1"/>
    <col min="15" max="16384" width="9.125" style="23" customWidth="1"/>
  </cols>
  <sheetData>
    <row r="1" spans="5:16" s="18" customFormat="1" ht="18">
      <c r="E1" s="174"/>
      <c r="F1" s="174"/>
      <c r="G1" s="174"/>
      <c r="H1" s="100"/>
      <c r="I1" s="100"/>
      <c r="J1" s="102"/>
      <c r="K1" s="162" t="s">
        <v>306</v>
      </c>
      <c r="L1" s="162"/>
      <c r="M1" s="162"/>
      <c r="N1" s="98"/>
      <c r="O1" s="98"/>
      <c r="P1" s="98"/>
    </row>
    <row r="2" spans="5:16" s="18" customFormat="1" ht="18">
      <c r="E2" s="174"/>
      <c r="F2" s="174"/>
      <c r="G2" s="174"/>
      <c r="H2" s="100"/>
      <c r="I2" s="100"/>
      <c r="J2" s="102"/>
      <c r="K2" s="162" t="s">
        <v>300</v>
      </c>
      <c r="L2" s="162"/>
      <c r="M2" s="162"/>
      <c r="N2" s="98"/>
      <c r="O2" s="98"/>
      <c r="P2" s="98"/>
    </row>
    <row r="3" spans="5:16" s="18" customFormat="1" ht="18">
      <c r="E3" s="174"/>
      <c r="F3" s="174"/>
      <c r="G3" s="174"/>
      <c r="H3" s="100"/>
      <c r="I3" s="100"/>
      <c r="J3" s="102"/>
      <c r="K3" s="162" t="s">
        <v>302</v>
      </c>
      <c r="L3" s="162"/>
      <c r="M3" s="162"/>
      <c r="N3" s="98"/>
      <c r="O3" s="98"/>
      <c r="P3" s="98"/>
    </row>
    <row r="4" s="18" customFormat="1" ht="9" customHeight="1" hidden="1">
      <c r="N4" s="49"/>
    </row>
    <row r="5" spans="1:15" s="18" customFormat="1" ht="18">
      <c r="A5" s="161" t="s">
        <v>305</v>
      </c>
      <c r="B5" s="161"/>
      <c r="C5" s="161"/>
      <c r="D5" s="161"/>
      <c r="E5" s="161"/>
      <c r="F5" s="161"/>
      <c r="G5" s="161"/>
      <c r="H5" s="161"/>
      <c r="I5" s="161"/>
      <c r="J5" s="161"/>
      <c r="K5" s="161"/>
      <c r="L5" s="161"/>
      <c r="M5" s="161"/>
      <c r="N5" s="99"/>
      <c r="O5" s="99"/>
    </row>
    <row r="6" spans="6:8" s="64" customFormat="1" ht="12.75" hidden="1">
      <c r="F6" s="175"/>
      <c r="G6" s="175"/>
      <c r="H6" s="142"/>
    </row>
    <row r="7" spans="3:13" ht="15.75">
      <c r="C7" s="3"/>
      <c r="D7" s="2"/>
      <c r="F7" s="143"/>
      <c r="G7" s="163"/>
      <c r="H7" s="163"/>
      <c r="I7" s="143"/>
      <c r="M7" s="23" t="s">
        <v>298</v>
      </c>
    </row>
    <row r="8" spans="1:14" ht="12.75">
      <c r="A8" s="187" t="s">
        <v>5</v>
      </c>
      <c r="B8" s="170" t="s">
        <v>196</v>
      </c>
      <c r="C8" s="176" t="s">
        <v>7</v>
      </c>
      <c r="D8" s="176"/>
      <c r="E8" s="176"/>
      <c r="F8" s="189"/>
      <c r="G8" s="189"/>
      <c r="H8" s="189" t="s">
        <v>8</v>
      </c>
      <c r="I8" s="189"/>
      <c r="J8" s="176"/>
      <c r="K8" s="176"/>
      <c r="L8" s="176"/>
      <c r="M8" s="176"/>
      <c r="N8" s="176" t="s">
        <v>93</v>
      </c>
    </row>
    <row r="9" spans="1:14" ht="51">
      <c r="A9" s="188"/>
      <c r="B9" s="170"/>
      <c r="C9" s="24" t="s">
        <v>9</v>
      </c>
      <c r="D9" s="5" t="s">
        <v>10</v>
      </c>
      <c r="E9" s="5" t="s">
        <v>11</v>
      </c>
      <c r="F9" s="5" t="s">
        <v>12</v>
      </c>
      <c r="G9" s="5" t="s">
        <v>13</v>
      </c>
      <c r="H9" s="24" t="s">
        <v>9</v>
      </c>
      <c r="I9" s="5" t="s">
        <v>10</v>
      </c>
      <c r="J9" s="5" t="s">
        <v>11</v>
      </c>
      <c r="K9" s="5" t="s">
        <v>12</v>
      </c>
      <c r="L9" s="5" t="s">
        <v>13</v>
      </c>
      <c r="M9" s="5" t="s">
        <v>14</v>
      </c>
      <c r="N9" s="176"/>
    </row>
    <row r="10" spans="1:14" ht="12.75">
      <c r="A10" s="60">
        <v>1</v>
      </c>
      <c r="B10" s="61">
        <v>2</v>
      </c>
      <c r="C10" s="60">
        <v>3</v>
      </c>
      <c r="D10" s="60">
        <v>4</v>
      </c>
      <c r="E10" s="60">
        <v>5</v>
      </c>
      <c r="F10" s="60">
        <v>6</v>
      </c>
      <c r="G10" s="60">
        <v>7</v>
      </c>
      <c r="H10" s="60">
        <v>8</v>
      </c>
      <c r="I10" s="60">
        <v>9</v>
      </c>
      <c r="J10" s="60">
        <v>10</v>
      </c>
      <c r="K10" s="60">
        <v>11</v>
      </c>
      <c r="L10" s="60">
        <v>12</v>
      </c>
      <c r="M10" s="60">
        <v>13</v>
      </c>
      <c r="N10" s="60">
        <v>14</v>
      </c>
    </row>
    <row r="11" spans="1:14" ht="12.75">
      <c r="A11" s="45" t="s">
        <v>15</v>
      </c>
      <c r="B11" s="52" t="s">
        <v>16</v>
      </c>
      <c r="C11" s="116">
        <f aca="true" t="shared" si="0" ref="C11:C23">+D11+G11</f>
        <v>1956740</v>
      </c>
      <c r="D11" s="116">
        <f>'[1]Ш'!D12+'[1]Ш'!D28+'[1]Ш'!D41+'[1]Ш'!D71+'[1]Ш'!D75</f>
        <v>1956740</v>
      </c>
      <c r="E11" s="116">
        <f>'[1]Ш'!E12+'[1]Ш'!E28+'[1]Ш'!E41+'[1]Ш'!E71+'[1]Ш'!E75</f>
        <v>1250465</v>
      </c>
      <c r="F11" s="116">
        <f>'[1]Ш'!F12+'[1]Ш'!F28+'[1]Ш'!F41+'[1]Ш'!F71+'[1]Ш'!F75</f>
        <v>87113</v>
      </c>
      <c r="G11" s="116">
        <f>'[1]Ш'!G12+'[1]Ш'!G28+'[1]Ш'!G41+'[1]Ш'!G71+'[1]Ш'!G75</f>
        <v>0</v>
      </c>
      <c r="H11" s="116">
        <f>I11+L11</f>
        <v>44500</v>
      </c>
      <c r="I11" s="116">
        <f>'[1]Ш'!I12+'[1]Ш'!I28+'[1]Ш'!I41+'[1]Ш'!I71+'[1]Ш'!I75</f>
        <v>44500</v>
      </c>
      <c r="J11" s="116">
        <f>'[1]Ш'!J12+'[1]Ш'!J28+'[1]Ш'!J41+'[1]Ш'!J71+'[1]Ш'!J75</f>
        <v>0</v>
      </c>
      <c r="K11" s="116">
        <f>'[1]Ш'!K12+'[1]Ш'!K28+'[1]Ш'!K41+'[1]Ш'!K71+'[1]Ш'!K75</f>
        <v>20760</v>
      </c>
      <c r="L11" s="116">
        <f>'[1]Ш'!L12+'[1]Ш'!L28+'[1]Ш'!L41+'[1]Ш'!L71+'[1]Ш'!L75</f>
        <v>0</v>
      </c>
      <c r="M11" s="116">
        <f>'[1]Ш'!M12+'[1]Ш'!M28+'[1]Ш'!M41+'[1]Ш'!M71+'[1]Ш'!M75</f>
        <v>0</v>
      </c>
      <c r="N11" s="116">
        <f>H11+C11</f>
        <v>2001240</v>
      </c>
    </row>
    <row r="12" spans="1:14" ht="12.75">
      <c r="A12" s="45" t="s">
        <v>19</v>
      </c>
      <c r="B12" s="52" t="s">
        <v>174</v>
      </c>
      <c r="C12" s="116">
        <f t="shared" si="0"/>
        <v>23620204</v>
      </c>
      <c r="D12" s="116">
        <f>SUM(D13:D22)</f>
        <v>23580204</v>
      </c>
      <c r="E12" s="116">
        <f>SUM(E13:E22)</f>
        <v>14268934</v>
      </c>
      <c r="F12" s="116">
        <f>SUM(F13:F22)</f>
        <v>2363970</v>
      </c>
      <c r="G12" s="116">
        <f>SUM(G13:G22)</f>
        <v>40000</v>
      </c>
      <c r="H12" s="116">
        <f aca="true" t="shared" si="1" ref="H12:H60">I12+L12</f>
        <v>1499745</v>
      </c>
      <c r="I12" s="116">
        <f>SUM(I13:I21)</f>
        <v>1499745</v>
      </c>
      <c r="J12" s="116">
        <f>SUM(J13:J21)</f>
        <v>188400</v>
      </c>
      <c r="K12" s="116">
        <f>SUM(K13:K21)</f>
        <v>192894</v>
      </c>
      <c r="L12" s="116">
        <f>SUM(L13:L21)</f>
        <v>0</v>
      </c>
      <c r="M12" s="116">
        <f>SUM(M13:M21)</f>
        <v>0</v>
      </c>
      <c r="N12" s="116">
        <f aca="true" t="shared" si="2" ref="N12:N60">H12+C12</f>
        <v>25119949</v>
      </c>
    </row>
    <row r="13" spans="1:14" ht="12.75">
      <c r="A13" s="45" t="s">
        <v>79</v>
      </c>
      <c r="B13" s="52" t="s">
        <v>75</v>
      </c>
      <c r="C13" s="116">
        <f t="shared" si="0"/>
        <v>4592665</v>
      </c>
      <c r="D13" s="116">
        <f>'[1]Ш'!D30</f>
        <v>4592665</v>
      </c>
      <c r="E13" s="116">
        <f>'[1]Ш'!E30</f>
        <v>2481840</v>
      </c>
      <c r="F13" s="116">
        <f>'[1]Ш'!F30</f>
        <v>529137</v>
      </c>
      <c r="G13" s="116">
        <f>'[1]Ш'!G30</f>
        <v>0</v>
      </c>
      <c r="H13" s="116">
        <f t="shared" si="1"/>
        <v>640000</v>
      </c>
      <c r="I13" s="116">
        <f>'[1]Ш'!I30</f>
        <v>640000</v>
      </c>
      <c r="J13" s="116">
        <f>'[1]Ш'!J30</f>
        <v>21000</v>
      </c>
      <c r="K13" s="116">
        <f>'[1]Ш'!K30</f>
        <v>20832</v>
      </c>
      <c r="L13" s="116">
        <f>'[1]Ш'!L30</f>
        <v>0</v>
      </c>
      <c r="M13" s="116">
        <f>'[1]Ш'!M30</f>
        <v>0</v>
      </c>
      <c r="N13" s="116">
        <f t="shared" si="2"/>
        <v>5232665</v>
      </c>
    </row>
    <row r="14" spans="1:14" ht="51">
      <c r="A14" s="45" t="s">
        <v>21</v>
      </c>
      <c r="B14" s="52" t="s">
        <v>247</v>
      </c>
      <c r="C14" s="116">
        <f t="shared" si="0"/>
        <v>17697327</v>
      </c>
      <c r="D14" s="116">
        <f>'[1]Ш'!D31</f>
        <v>17697327</v>
      </c>
      <c r="E14" s="116">
        <f>'[1]Ш'!E31</f>
        <v>10981234</v>
      </c>
      <c r="F14" s="116">
        <f>'[1]Ш'!F31</f>
        <v>1814176</v>
      </c>
      <c r="G14" s="116">
        <f>'[1]Ш'!G31</f>
        <v>0</v>
      </c>
      <c r="H14" s="116">
        <f t="shared" si="1"/>
        <v>753540</v>
      </c>
      <c r="I14" s="116">
        <f>'[1]Ш'!I31</f>
        <v>753540</v>
      </c>
      <c r="J14" s="116">
        <f>'[1]Ш'!J31</f>
        <v>167400</v>
      </c>
      <c r="K14" s="116">
        <f>'[1]Ш'!K31</f>
        <v>98158</v>
      </c>
      <c r="L14" s="116">
        <f>'[1]Ш'!L31</f>
        <v>0</v>
      </c>
      <c r="M14" s="116">
        <f>'[1]Ш'!M31</f>
        <v>0</v>
      </c>
      <c r="N14" s="116">
        <f t="shared" si="2"/>
        <v>18450867</v>
      </c>
    </row>
    <row r="15" spans="1:14" ht="12.75">
      <c r="A15" s="45" t="s">
        <v>80</v>
      </c>
      <c r="B15" s="52" t="s">
        <v>114</v>
      </c>
      <c r="C15" s="116">
        <f t="shared" si="0"/>
        <v>247676</v>
      </c>
      <c r="D15" s="116">
        <f>'[1]Ш'!D32</f>
        <v>247676</v>
      </c>
      <c r="E15" s="116">
        <f>'[1]Ш'!E32</f>
        <v>179710</v>
      </c>
      <c r="F15" s="116">
        <f>'[1]Ш'!F32</f>
        <v>0</v>
      </c>
      <c r="G15" s="116">
        <f>'[1]Ш'!G32</f>
        <v>0</v>
      </c>
      <c r="H15" s="116">
        <f t="shared" si="1"/>
        <v>0</v>
      </c>
      <c r="I15" s="116">
        <f>'[1]Ш'!I32</f>
        <v>0</v>
      </c>
      <c r="J15" s="116">
        <f>'[1]Ш'!J32</f>
        <v>0</v>
      </c>
      <c r="K15" s="116">
        <f>'[1]Ш'!K32</f>
        <v>0</v>
      </c>
      <c r="L15" s="116">
        <f>'[1]Ш'!L32</f>
        <v>0</v>
      </c>
      <c r="M15" s="116">
        <f>'[1]Ш'!M32</f>
        <v>0</v>
      </c>
      <c r="N15" s="116">
        <f t="shared" si="2"/>
        <v>247676</v>
      </c>
    </row>
    <row r="16" spans="1:14" ht="51">
      <c r="A16" s="45" t="s">
        <v>81</v>
      </c>
      <c r="B16" s="52" t="s">
        <v>115</v>
      </c>
      <c r="C16" s="116">
        <f t="shared" si="0"/>
        <v>153339</v>
      </c>
      <c r="D16" s="116">
        <f>'[1]Ш'!D33</f>
        <v>153339</v>
      </c>
      <c r="E16" s="116">
        <f>'[1]Ш'!E33</f>
        <v>111260</v>
      </c>
      <c r="F16" s="116">
        <f>'[1]Ш'!F33</f>
        <v>0</v>
      </c>
      <c r="G16" s="116">
        <f>'[1]Ш'!G33</f>
        <v>0</v>
      </c>
      <c r="H16" s="116">
        <f t="shared" si="1"/>
        <v>0</v>
      </c>
      <c r="I16" s="116">
        <f>'[1]Ш'!I33</f>
        <v>0</v>
      </c>
      <c r="J16" s="116">
        <f>'[1]Ш'!J33</f>
        <v>0</v>
      </c>
      <c r="K16" s="116">
        <f>'[1]Ш'!K33</f>
        <v>0</v>
      </c>
      <c r="L16" s="116">
        <f>'[1]Ш'!L33</f>
        <v>0</v>
      </c>
      <c r="M16" s="116">
        <f>'[1]Ш'!M33</f>
        <v>0</v>
      </c>
      <c r="N16" s="116">
        <f t="shared" si="2"/>
        <v>153339</v>
      </c>
    </row>
    <row r="17" spans="1:14" ht="51">
      <c r="A17" s="45" t="s">
        <v>315</v>
      </c>
      <c r="B17" s="51" t="s">
        <v>316</v>
      </c>
      <c r="C17" s="116">
        <f t="shared" si="0"/>
        <v>25900</v>
      </c>
      <c r="D17" s="116">
        <f>'[1]Ш'!D34</f>
        <v>25900</v>
      </c>
      <c r="E17" s="116">
        <f>'[1]Ш'!E34</f>
        <v>0</v>
      </c>
      <c r="F17" s="116">
        <f>'[1]Ш'!F34</f>
        <v>0</v>
      </c>
      <c r="G17" s="116">
        <f>'[1]Ш'!G34</f>
        <v>0</v>
      </c>
      <c r="H17" s="116">
        <f t="shared" si="1"/>
        <v>0</v>
      </c>
      <c r="I17" s="116">
        <f>'[1]Ш'!I34</f>
        <v>0</v>
      </c>
      <c r="J17" s="116">
        <f>'[1]Ш'!J34</f>
        <v>0</v>
      </c>
      <c r="K17" s="116">
        <f>'[1]Ш'!K34</f>
        <v>0</v>
      </c>
      <c r="L17" s="116">
        <f>'[1]Ш'!L34</f>
        <v>0</v>
      </c>
      <c r="M17" s="116">
        <f>'[1]Ш'!M34</f>
        <v>0</v>
      </c>
      <c r="N17" s="116">
        <f t="shared" si="2"/>
        <v>25900</v>
      </c>
    </row>
    <row r="18" spans="1:14" ht="25.5">
      <c r="A18" s="45" t="s">
        <v>24</v>
      </c>
      <c r="B18" s="52" t="s">
        <v>248</v>
      </c>
      <c r="C18" s="116">
        <f t="shared" si="0"/>
        <v>137530</v>
      </c>
      <c r="D18" s="116">
        <f>'[1]Ш'!D35</f>
        <v>137530</v>
      </c>
      <c r="E18" s="116">
        <f>'[1]Ш'!E35</f>
        <v>99460</v>
      </c>
      <c r="F18" s="116">
        <f>'[1]Ш'!F35</f>
        <v>0</v>
      </c>
      <c r="G18" s="116">
        <f>'[1]Ш'!G35</f>
        <v>0</v>
      </c>
      <c r="H18" s="116">
        <f t="shared" si="1"/>
        <v>0</v>
      </c>
      <c r="I18" s="116">
        <f>'[1]Ш'!I35</f>
        <v>0</v>
      </c>
      <c r="J18" s="116">
        <f>'[1]Ш'!J35</f>
        <v>0</v>
      </c>
      <c r="K18" s="116">
        <f>'[1]Ш'!K35</f>
        <v>0</v>
      </c>
      <c r="L18" s="116">
        <f>'[1]Ш'!L35</f>
        <v>0</v>
      </c>
      <c r="M18" s="116">
        <f>'[1]Ш'!M35</f>
        <v>0</v>
      </c>
      <c r="N18" s="116">
        <f t="shared" si="2"/>
        <v>137530</v>
      </c>
    </row>
    <row r="19" spans="1:14" ht="25.5">
      <c r="A19" s="45" t="s">
        <v>25</v>
      </c>
      <c r="B19" s="52" t="s">
        <v>249</v>
      </c>
      <c r="C19" s="116">
        <f t="shared" si="0"/>
        <v>332702</v>
      </c>
      <c r="D19" s="116">
        <f>'[1]Ш'!D36</f>
        <v>332702</v>
      </c>
      <c r="E19" s="116">
        <f>'[1]Ш'!E36</f>
        <v>189080</v>
      </c>
      <c r="F19" s="116">
        <f>'[1]Ш'!F36</f>
        <v>20657</v>
      </c>
      <c r="G19" s="116">
        <f>'[1]Ш'!G36</f>
        <v>0</v>
      </c>
      <c r="H19" s="116">
        <f t="shared" si="1"/>
        <v>0</v>
      </c>
      <c r="I19" s="116">
        <f>'[1]Ш'!I36</f>
        <v>0</v>
      </c>
      <c r="J19" s="116">
        <f>'[1]Ш'!J36</f>
        <v>0</v>
      </c>
      <c r="K19" s="116">
        <f>'[1]Ш'!K36</f>
        <v>0</v>
      </c>
      <c r="L19" s="116">
        <f>'[1]Ш'!L36</f>
        <v>0</v>
      </c>
      <c r="M19" s="116">
        <f>'[1]Ш'!M36</f>
        <v>0</v>
      </c>
      <c r="N19" s="116">
        <f t="shared" si="2"/>
        <v>332702</v>
      </c>
    </row>
    <row r="20" spans="1:14" ht="25.5">
      <c r="A20" s="45" t="s">
        <v>26</v>
      </c>
      <c r="B20" s="52" t="s">
        <v>220</v>
      </c>
      <c r="C20" s="116">
        <f t="shared" si="0"/>
        <v>233500</v>
      </c>
      <c r="D20" s="116">
        <f>'[1]Ш'!D37</f>
        <v>193500</v>
      </c>
      <c r="E20" s="116">
        <f>'[1]Ш'!E37</f>
        <v>89610</v>
      </c>
      <c r="F20" s="116">
        <f>'[1]Ш'!F37</f>
        <v>0</v>
      </c>
      <c r="G20" s="116">
        <f>'[1]Ш'!G37</f>
        <v>40000</v>
      </c>
      <c r="H20" s="116">
        <f t="shared" si="1"/>
        <v>35405</v>
      </c>
      <c r="I20" s="116">
        <f>'[1]Ш'!I37</f>
        <v>35405</v>
      </c>
      <c r="J20" s="116">
        <f>'[1]Ш'!J37</f>
        <v>0</v>
      </c>
      <c r="K20" s="116">
        <f>'[1]Ш'!K37</f>
        <v>3804</v>
      </c>
      <c r="L20" s="116">
        <f>'[1]Ш'!L37</f>
        <v>0</v>
      </c>
      <c r="M20" s="116">
        <f>'[1]Ш'!M37</f>
        <v>0</v>
      </c>
      <c r="N20" s="116">
        <f t="shared" si="2"/>
        <v>268905</v>
      </c>
    </row>
    <row r="21" spans="1:14" ht="12.75">
      <c r="A21" s="45" t="s">
        <v>103</v>
      </c>
      <c r="B21" s="52" t="s">
        <v>95</v>
      </c>
      <c r="C21" s="116">
        <f t="shared" si="0"/>
        <v>188435</v>
      </c>
      <c r="D21" s="116">
        <f>'[1]Ш'!D38</f>
        <v>188435</v>
      </c>
      <c r="E21" s="116">
        <f>'[1]Ш'!E38</f>
        <v>136740</v>
      </c>
      <c r="F21" s="116">
        <f>'[1]Ш'!F38</f>
        <v>0</v>
      </c>
      <c r="G21" s="116">
        <f>'[1]Ш'!G38</f>
        <v>0</v>
      </c>
      <c r="H21" s="116">
        <f t="shared" si="1"/>
        <v>70800</v>
      </c>
      <c r="I21" s="116">
        <f>'[1]Ш'!I38</f>
        <v>70800</v>
      </c>
      <c r="J21" s="116">
        <f>'[1]Ш'!J38</f>
        <v>0</v>
      </c>
      <c r="K21" s="116">
        <f>'[1]Ш'!K38</f>
        <v>70100</v>
      </c>
      <c r="L21" s="116">
        <f>'[1]Ш'!L38</f>
        <v>0</v>
      </c>
      <c r="M21" s="116">
        <f>'[1]Ш'!M38</f>
        <v>0</v>
      </c>
      <c r="N21" s="116">
        <f t="shared" si="2"/>
        <v>259235</v>
      </c>
    </row>
    <row r="22" spans="1:14" ht="38.25">
      <c r="A22" s="45" t="s">
        <v>317</v>
      </c>
      <c r="B22" s="29" t="s">
        <v>318</v>
      </c>
      <c r="C22" s="116">
        <f>+D22+G22</f>
        <v>11130</v>
      </c>
      <c r="D22" s="116">
        <f>'[1]Ш'!D39</f>
        <v>11130</v>
      </c>
      <c r="E22" s="116">
        <f>'[1]Ш'!E39</f>
        <v>0</v>
      </c>
      <c r="F22" s="116">
        <f>'[1]Ш'!F39</f>
        <v>0</v>
      </c>
      <c r="G22" s="116">
        <f>'[1]Ш'!G39</f>
        <v>0</v>
      </c>
      <c r="H22" s="116">
        <f>I22+L22</f>
        <v>0</v>
      </c>
      <c r="I22" s="116">
        <f>'[1]Ш'!I39</f>
        <v>0</v>
      </c>
      <c r="J22" s="116">
        <f>'[1]Ш'!J39</f>
        <v>0</v>
      </c>
      <c r="K22" s="116">
        <f>'[1]Ш'!K39</f>
        <v>0</v>
      </c>
      <c r="L22" s="116">
        <f>'[1]Ш'!L39</f>
        <v>0</v>
      </c>
      <c r="M22" s="116">
        <f>'[1]Ш'!M39</f>
        <v>0</v>
      </c>
      <c r="N22" s="116">
        <f>H22+C22</f>
        <v>11130</v>
      </c>
    </row>
    <row r="23" spans="1:14" ht="12.75">
      <c r="A23" s="45" t="s">
        <v>28</v>
      </c>
      <c r="B23" s="52" t="s">
        <v>197</v>
      </c>
      <c r="C23" s="116">
        <f t="shared" si="0"/>
        <v>12868800</v>
      </c>
      <c r="D23" s="116">
        <f>SUM(D24:D29)</f>
        <v>12868800</v>
      </c>
      <c r="E23" s="116">
        <f>SUM(E24:E29)</f>
        <v>7654400</v>
      </c>
      <c r="F23" s="116">
        <f>SUM(F24:F29)</f>
        <v>1047900</v>
      </c>
      <c r="G23" s="116">
        <f>SUM(G24:G29)</f>
        <v>0</v>
      </c>
      <c r="H23" s="116">
        <f t="shared" si="1"/>
        <v>3616172</v>
      </c>
      <c r="I23" s="116">
        <f>SUM(I24:I29)</f>
        <v>2715172</v>
      </c>
      <c r="J23" s="116">
        <f>SUM(J24:J29)</f>
        <v>344723</v>
      </c>
      <c r="K23" s="116">
        <f>SUM(K24:K29)</f>
        <v>55160</v>
      </c>
      <c r="L23" s="116">
        <f>SUM(L24:L29)</f>
        <v>901000</v>
      </c>
      <c r="M23" s="116">
        <f>SUM(M24:M29)</f>
        <v>0</v>
      </c>
      <c r="N23" s="116">
        <f t="shared" si="2"/>
        <v>16484972</v>
      </c>
    </row>
    <row r="24" spans="1:14" ht="12.75">
      <c r="A24" s="45" t="s">
        <v>30</v>
      </c>
      <c r="B24" s="52" t="s">
        <v>269</v>
      </c>
      <c r="C24" s="116">
        <f aca="true" t="shared" si="3" ref="C24:C29">+D24+G24</f>
        <v>5712003</v>
      </c>
      <c r="D24" s="116">
        <f>'[1]Ш'!D14</f>
        <v>5712003</v>
      </c>
      <c r="E24" s="116">
        <f>'[1]Ш'!E14</f>
        <v>3388000</v>
      </c>
      <c r="F24" s="116">
        <f>'[1]Ш'!F14</f>
        <v>380000</v>
      </c>
      <c r="G24" s="116">
        <f>'[1]Ш'!G14</f>
        <v>0</v>
      </c>
      <c r="H24" s="116">
        <f t="shared" si="1"/>
        <v>1264160</v>
      </c>
      <c r="I24" s="116">
        <f>'[1]Ш'!I14</f>
        <v>989160</v>
      </c>
      <c r="J24" s="116">
        <f>'[1]Ш'!J14</f>
        <v>140235</v>
      </c>
      <c r="K24" s="116">
        <f>'[1]Ш'!K14</f>
        <v>10260</v>
      </c>
      <c r="L24" s="116">
        <f>'[1]Ш'!L14</f>
        <v>275000</v>
      </c>
      <c r="M24" s="116">
        <f>'[1]Ш'!M14</f>
        <v>0</v>
      </c>
      <c r="N24" s="116">
        <f t="shared" si="2"/>
        <v>6976163</v>
      </c>
    </row>
    <row r="25" spans="1:14" ht="12.75">
      <c r="A25" s="45" t="s">
        <v>84</v>
      </c>
      <c r="B25" s="52" t="s">
        <v>85</v>
      </c>
      <c r="C25" s="116">
        <f t="shared" si="3"/>
        <v>2170017</v>
      </c>
      <c r="D25" s="116">
        <f>'[1]Ш'!D15</f>
        <v>2170017</v>
      </c>
      <c r="E25" s="116">
        <f>'[1]Ш'!E15</f>
        <v>1262600</v>
      </c>
      <c r="F25" s="116">
        <f>'[1]Ш'!F15</f>
        <v>301000</v>
      </c>
      <c r="G25" s="116">
        <f>'[1]Ш'!G15</f>
        <v>0</v>
      </c>
      <c r="H25" s="116">
        <f t="shared" si="1"/>
        <v>806932</v>
      </c>
      <c r="I25" s="116">
        <f>'[1]Ш'!I15</f>
        <v>656932</v>
      </c>
      <c r="J25" s="116">
        <f>'[1]Ш'!J15</f>
        <v>11000</v>
      </c>
      <c r="K25" s="116">
        <f>'[1]Ш'!K15</f>
        <v>14000</v>
      </c>
      <c r="L25" s="116">
        <f>'[1]Ш'!L15</f>
        <v>150000</v>
      </c>
      <c r="M25" s="116">
        <f>'[1]Ш'!M15</f>
        <v>0</v>
      </c>
      <c r="N25" s="116">
        <f t="shared" si="2"/>
        <v>2976949</v>
      </c>
    </row>
    <row r="26" spans="1:14" ht="12.75">
      <c r="A26" s="45" t="s">
        <v>32</v>
      </c>
      <c r="B26" s="52" t="s">
        <v>116</v>
      </c>
      <c r="C26" s="116">
        <f t="shared" si="3"/>
        <v>4272746</v>
      </c>
      <c r="D26" s="116">
        <f>'[1]Ш'!D16</f>
        <v>4272746</v>
      </c>
      <c r="E26" s="116">
        <f>'[1]Ш'!E16</f>
        <v>2591000</v>
      </c>
      <c r="F26" s="116">
        <f>'[1]Ш'!F16</f>
        <v>347000</v>
      </c>
      <c r="G26" s="116">
        <f>'[1]Ш'!G16</f>
        <v>0</v>
      </c>
      <c r="H26" s="116">
        <f t="shared" si="1"/>
        <v>556160</v>
      </c>
      <c r="I26" s="116">
        <f>'[1]Ш'!I16</f>
        <v>365160</v>
      </c>
      <c r="J26" s="116">
        <f>'[1]Ш'!J16</f>
        <v>67477</v>
      </c>
      <c r="K26" s="116">
        <f>'[1]Ш'!K16</f>
        <v>6800</v>
      </c>
      <c r="L26" s="116">
        <f>'[1]Ш'!L16</f>
        <v>191000</v>
      </c>
      <c r="M26" s="116">
        <f>'[1]Ш'!M16</f>
        <v>0</v>
      </c>
      <c r="N26" s="116">
        <f t="shared" si="2"/>
        <v>4828906</v>
      </c>
    </row>
    <row r="27" spans="1:14" ht="12.75">
      <c r="A27" s="45" t="s">
        <v>34</v>
      </c>
      <c r="B27" s="52" t="s">
        <v>117</v>
      </c>
      <c r="C27" s="116">
        <f t="shared" si="3"/>
        <v>457198</v>
      </c>
      <c r="D27" s="116">
        <f>'[1]Ш'!D17</f>
        <v>457198</v>
      </c>
      <c r="E27" s="116">
        <f>'[1]Ш'!E17</f>
        <v>300000</v>
      </c>
      <c r="F27" s="116">
        <f>'[1]Ш'!F17</f>
        <v>19600</v>
      </c>
      <c r="G27" s="116">
        <f>'[1]Ш'!G17</f>
        <v>0</v>
      </c>
      <c r="H27" s="116">
        <f t="shared" si="1"/>
        <v>988920</v>
      </c>
      <c r="I27" s="116">
        <f>'[1]Ш'!I17</f>
        <v>703920</v>
      </c>
      <c r="J27" s="116">
        <f>'[1]Ш'!J17</f>
        <v>126011</v>
      </c>
      <c r="K27" s="116">
        <f>'[1]Ш'!K17</f>
        <v>24100</v>
      </c>
      <c r="L27" s="116">
        <f>'[1]Ш'!L17</f>
        <v>285000</v>
      </c>
      <c r="M27" s="116">
        <f>'[1]Ш'!M17</f>
        <v>0</v>
      </c>
      <c r="N27" s="116">
        <f t="shared" si="2"/>
        <v>1446118</v>
      </c>
    </row>
    <row r="28" spans="1:14" ht="12.75">
      <c r="A28" s="45" t="s">
        <v>37</v>
      </c>
      <c r="B28" s="52" t="s">
        <v>104</v>
      </c>
      <c r="C28" s="116">
        <f t="shared" si="3"/>
        <v>79600</v>
      </c>
      <c r="D28" s="116">
        <f>'[1]Ш'!D18</f>
        <v>79600</v>
      </c>
      <c r="E28" s="116">
        <f>'[1]Ш'!E18</f>
        <v>0</v>
      </c>
      <c r="F28" s="116">
        <f>'[1]Ш'!F18</f>
        <v>0</v>
      </c>
      <c r="G28" s="116">
        <f>'[1]Ш'!G18</f>
        <v>0</v>
      </c>
      <c r="H28" s="116">
        <f t="shared" si="1"/>
        <v>0</v>
      </c>
      <c r="I28" s="116">
        <f>'[1]Ш'!I18</f>
        <v>0</v>
      </c>
      <c r="J28" s="116">
        <f>'[1]Ш'!J18</f>
        <v>0</v>
      </c>
      <c r="K28" s="116">
        <f>'[1]Ш'!K18</f>
        <v>0</v>
      </c>
      <c r="L28" s="116">
        <f>'[1]Ш'!L18</f>
        <v>0</v>
      </c>
      <c r="M28" s="116">
        <f>'[1]Ш'!M18</f>
        <v>0</v>
      </c>
      <c r="N28" s="116">
        <f t="shared" si="2"/>
        <v>79600</v>
      </c>
    </row>
    <row r="29" spans="1:16" ht="12.75">
      <c r="A29" s="45" t="s">
        <v>40</v>
      </c>
      <c r="B29" s="52" t="s">
        <v>41</v>
      </c>
      <c r="C29" s="116">
        <f t="shared" si="3"/>
        <v>177236</v>
      </c>
      <c r="D29" s="116">
        <f>'[1]Ш'!D19</f>
        <v>177236</v>
      </c>
      <c r="E29" s="116">
        <f>'[1]Ш'!E19</f>
        <v>112800</v>
      </c>
      <c r="F29" s="116">
        <f>'[1]Ш'!F19</f>
        <v>300</v>
      </c>
      <c r="G29" s="116">
        <f>'[1]Ш'!G19</f>
        <v>0</v>
      </c>
      <c r="H29" s="116">
        <f t="shared" si="1"/>
        <v>0</v>
      </c>
      <c r="I29" s="116">
        <f>'[1]Ш'!I19</f>
        <v>0</v>
      </c>
      <c r="J29" s="116">
        <f>'[1]Ш'!J19</f>
        <v>0</v>
      </c>
      <c r="K29" s="116">
        <f>'[1]Ш'!K19</f>
        <v>0</v>
      </c>
      <c r="L29" s="116">
        <f>'[1]Ш'!L19</f>
        <v>0</v>
      </c>
      <c r="M29" s="116">
        <f>'[1]Ш'!M19</f>
        <v>0</v>
      </c>
      <c r="N29" s="116">
        <f t="shared" si="2"/>
        <v>177236</v>
      </c>
      <c r="O29" s="62"/>
      <c r="P29" s="32"/>
    </row>
    <row r="30" spans="1:16" ht="25.5">
      <c r="A30" s="45" t="s">
        <v>42</v>
      </c>
      <c r="B30" s="52" t="s">
        <v>131</v>
      </c>
      <c r="C30" s="116">
        <f aca="true" t="shared" si="4" ref="C30:C46">+D30+G30</f>
        <v>13436378</v>
      </c>
      <c r="D30" s="116">
        <f>SUM(D31:D51)</f>
        <v>13436378</v>
      </c>
      <c r="E30" s="116">
        <f>SUM(E31:E51)</f>
        <v>0</v>
      </c>
      <c r="F30" s="116">
        <f>SUM(F31:F51)</f>
        <v>0</v>
      </c>
      <c r="G30" s="116">
        <f>SUM(G31:G51)</f>
        <v>0</v>
      </c>
      <c r="H30" s="116">
        <f t="shared" si="1"/>
        <v>0</v>
      </c>
      <c r="I30" s="116">
        <f>SUM(I31:I51)</f>
        <v>0</v>
      </c>
      <c r="J30" s="116">
        <f>SUM(J31:J51)</f>
        <v>0</v>
      </c>
      <c r="K30" s="116">
        <f>SUM(K31:K51)</f>
        <v>0</v>
      </c>
      <c r="L30" s="116">
        <f>SUM(L31:L51)</f>
        <v>0</v>
      </c>
      <c r="M30" s="116">
        <f>SUM(M31:M51)</f>
        <v>0</v>
      </c>
      <c r="N30" s="116">
        <f t="shared" si="2"/>
        <v>13436378</v>
      </c>
      <c r="O30" s="62"/>
      <c r="P30" s="32"/>
    </row>
    <row r="31" spans="1:15" ht="63.75">
      <c r="A31" s="45" t="s">
        <v>143</v>
      </c>
      <c r="B31" s="52" t="s">
        <v>273</v>
      </c>
      <c r="C31" s="116">
        <f t="shared" si="4"/>
        <v>6462700</v>
      </c>
      <c r="D31" s="116">
        <f>'[1]Ш'!D43</f>
        <v>6462700</v>
      </c>
      <c r="E31" s="116">
        <f>'[1]Ш'!E43</f>
        <v>0</v>
      </c>
      <c r="F31" s="116">
        <f>'[1]Ш'!F43</f>
        <v>0</v>
      </c>
      <c r="G31" s="116">
        <f>'[1]Ш'!G43</f>
        <v>0</v>
      </c>
      <c r="H31" s="116">
        <f t="shared" si="1"/>
        <v>0</v>
      </c>
      <c r="I31" s="116">
        <f>'[1]Ш'!I43</f>
        <v>0</v>
      </c>
      <c r="J31" s="116">
        <f>'[1]Ш'!J43</f>
        <v>0</v>
      </c>
      <c r="K31" s="116">
        <f>'[1]Ш'!K43</f>
        <v>0</v>
      </c>
      <c r="L31" s="116">
        <f>'[1]Ш'!L43</f>
        <v>0</v>
      </c>
      <c r="M31" s="116">
        <f>'[1]Ш'!M43</f>
        <v>0</v>
      </c>
      <c r="N31" s="116">
        <f t="shared" si="2"/>
        <v>6462700</v>
      </c>
      <c r="O31" s="32"/>
    </row>
    <row r="32" spans="1:15" ht="38.25">
      <c r="A32" s="45" t="s">
        <v>149</v>
      </c>
      <c r="B32" s="52" t="s">
        <v>150</v>
      </c>
      <c r="C32" s="116">
        <f t="shared" si="4"/>
        <v>84841</v>
      </c>
      <c r="D32" s="116">
        <f>'[1]Ш'!D44</f>
        <v>84841</v>
      </c>
      <c r="E32" s="116">
        <f>'[1]Ш'!E44</f>
        <v>0</v>
      </c>
      <c r="F32" s="116">
        <f>'[1]Ш'!F44</f>
        <v>0</v>
      </c>
      <c r="G32" s="116">
        <f>'[1]Ш'!G44</f>
        <v>0</v>
      </c>
      <c r="H32" s="116">
        <f t="shared" si="1"/>
        <v>0</v>
      </c>
      <c r="I32" s="116">
        <f>'[1]Ш'!I44</f>
        <v>0</v>
      </c>
      <c r="J32" s="116">
        <f>'[1]Ш'!J44</f>
        <v>0</v>
      </c>
      <c r="K32" s="116">
        <f>'[1]Ш'!K44</f>
        <v>0</v>
      </c>
      <c r="L32" s="116">
        <f>'[1]Ш'!L44</f>
        <v>0</v>
      </c>
      <c r="M32" s="116">
        <f>'[1]Ш'!M44</f>
        <v>0</v>
      </c>
      <c r="N32" s="116">
        <f t="shared" si="2"/>
        <v>84841</v>
      </c>
      <c r="O32" s="32"/>
    </row>
    <row r="33" spans="1:15" ht="51">
      <c r="A33" s="45" t="s">
        <v>151</v>
      </c>
      <c r="B33" s="52" t="s">
        <v>270</v>
      </c>
      <c r="C33" s="116">
        <f t="shared" si="4"/>
        <v>987725</v>
      </c>
      <c r="D33" s="116">
        <f>'[1]Ш'!D45</f>
        <v>987725</v>
      </c>
      <c r="E33" s="116">
        <f>'[1]Ш'!E45</f>
        <v>0</v>
      </c>
      <c r="F33" s="116">
        <f>'[1]Ш'!F45</f>
        <v>0</v>
      </c>
      <c r="G33" s="116">
        <f>'[1]Ш'!G45</f>
        <v>0</v>
      </c>
      <c r="H33" s="116">
        <f t="shared" si="1"/>
        <v>0</v>
      </c>
      <c r="I33" s="116">
        <f>'[1]Ш'!I45</f>
        <v>0</v>
      </c>
      <c r="J33" s="116">
        <f>'[1]Ш'!J45</f>
        <v>0</v>
      </c>
      <c r="K33" s="116">
        <f>'[1]Ш'!K45</f>
        <v>0</v>
      </c>
      <c r="L33" s="116">
        <f>'[1]Ш'!L45</f>
        <v>0</v>
      </c>
      <c r="M33" s="116">
        <f>'[1]Ш'!M45</f>
        <v>0</v>
      </c>
      <c r="N33" s="116">
        <f t="shared" si="2"/>
        <v>987725</v>
      </c>
      <c r="O33" s="32"/>
    </row>
    <row r="34" spans="1:15" ht="357">
      <c r="A34" s="45" t="s">
        <v>152</v>
      </c>
      <c r="B34" s="21" t="s">
        <v>319</v>
      </c>
      <c r="C34" s="116">
        <f t="shared" si="4"/>
        <v>764215</v>
      </c>
      <c r="D34" s="116">
        <f>'[1]Ш'!D46</f>
        <v>764215</v>
      </c>
      <c r="E34" s="116">
        <f>'[1]Ш'!E46</f>
        <v>0</v>
      </c>
      <c r="F34" s="116">
        <f>'[1]Ш'!F46</f>
        <v>0</v>
      </c>
      <c r="G34" s="116">
        <f>'[1]Ш'!G46</f>
        <v>0</v>
      </c>
      <c r="H34" s="116">
        <f t="shared" si="1"/>
        <v>0</v>
      </c>
      <c r="I34" s="116">
        <f>'[1]Ш'!I46</f>
        <v>0</v>
      </c>
      <c r="J34" s="116">
        <f>'[1]Ш'!J46</f>
        <v>0</v>
      </c>
      <c r="K34" s="116">
        <f>'[1]Ш'!K46</f>
        <v>0</v>
      </c>
      <c r="L34" s="116">
        <f>'[1]Ш'!L46</f>
        <v>0</v>
      </c>
      <c r="M34" s="116">
        <f>'[1]Ш'!M46</f>
        <v>0</v>
      </c>
      <c r="N34" s="116">
        <f t="shared" si="2"/>
        <v>764215</v>
      </c>
      <c r="O34" s="32"/>
    </row>
    <row r="35" spans="1:15" ht="357">
      <c r="A35" s="45" t="s">
        <v>153</v>
      </c>
      <c r="B35" s="21" t="s">
        <v>320</v>
      </c>
      <c r="C35" s="116">
        <f t="shared" si="4"/>
        <v>2000</v>
      </c>
      <c r="D35" s="116">
        <f>'[1]Ш'!D47</f>
        <v>2000</v>
      </c>
      <c r="E35" s="116"/>
      <c r="F35" s="116"/>
      <c r="G35" s="116"/>
      <c r="H35" s="116">
        <f t="shared" si="1"/>
        <v>0</v>
      </c>
      <c r="I35" s="116"/>
      <c r="J35" s="116"/>
      <c r="K35" s="116"/>
      <c r="L35" s="116"/>
      <c r="M35" s="116"/>
      <c r="N35" s="116">
        <f t="shared" si="2"/>
        <v>2000</v>
      </c>
      <c r="O35" s="32"/>
    </row>
    <row r="36" spans="1:15" ht="25.5" hidden="1">
      <c r="A36" s="45" t="s">
        <v>144</v>
      </c>
      <c r="B36" s="52" t="s">
        <v>198</v>
      </c>
      <c r="C36" s="116">
        <f t="shared" si="4"/>
        <v>0</v>
      </c>
      <c r="D36" s="116"/>
      <c r="E36" s="116"/>
      <c r="F36" s="116"/>
      <c r="G36" s="116"/>
      <c r="H36" s="116">
        <f t="shared" si="1"/>
        <v>0</v>
      </c>
      <c r="I36" s="116"/>
      <c r="J36" s="116"/>
      <c r="K36" s="116"/>
      <c r="L36" s="116"/>
      <c r="M36" s="116"/>
      <c r="N36" s="116">
        <f t="shared" si="2"/>
        <v>0</v>
      </c>
      <c r="O36" s="32"/>
    </row>
    <row r="37" spans="1:15" ht="38.25">
      <c r="A37" s="45" t="s">
        <v>155</v>
      </c>
      <c r="B37" s="52" t="s">
        <v>199</v>
      </c>
      <c r="C37" s="116">
        <f t="shared" si="4"/>
        <v>199100</v>
      </c>
      <c r="D37" s="116">
        <f>'[1]Ш'!D49</f>
        <v>199100</v>
      </c>
      <c r="E37" s="116">
        <f>'[1]Ш'!E49</f>
        <v>0</v>
      </c>
      <c r="F37" s="116">
        <f>'[1]Ш'!F49</f>
        <v>0</v>
      </c>
      <c r="G37" s="116">
        <f>'[1]Ш'!G49</f>
        <v>0</v>
      </c>
      <c r="H37" s="116">
        <f t="shared" si="1"/>
        <v>0</v>
      </c>
      <c r="I37" s="116">
        <f>'[1]Ш'!I49</f>
        <v>0</v>
      </c>
      <c r="J37" s="116">
        <f>'[1]Ш'!J49</f>
        <v>0</v>
      </c>
      <c r="K37" s="116">
        <f>'[1]Ш'!K49</f>
        <v>0</v>
      </c>
      <c r="L37" s="116">
        <f>'[1]Ш'!L49</f>
        <v>0</v>
      </c>
      <c r="M37" s="116">
        <f>'[1]Ш'!M49</f>
        <v>0</v>
      </c>
      <c r="N37" s="116">
        <f t="shared" si="2"/>
        <v>199100</v>
      </c>
      <c r="O37" s="32"/>
    </row>
    <row r="38" spans="1:15" ht="51">
      <c r="A38" s="45" t="s">
        <v>157</v>
      </c>
      <c r="B38" s="52" t="s">
        <v>191</v>
      </c>
      <c r="C38" s="116">
        <f t="shared" si="4"/>
        <v>500</v>
      </c>
      <c r="D38" s="116">
        <f>'[1]Ш'!D50</f>
        <v>500</v>
      </c>
      <c r="E38" s="116">
        <f>'[1]Ш'!E50</f>
        <v>0</v>
      </c>
      <c r="F38" s="116">
        <f>'[1]Ш'!F50</f>
        <v>0</v>
      </c>
      <c r="G38" s="116">
        <f>'[1]Ш'!G50</f>
        <v>0</v>
      </c>
      <c r="H38" s="116">
        <f t="shared" si="1"/>
        <v>0</v>
      </c>
      <c r="I38" s="116">
        <f>'[1]Ш'!I50</f>
        <v>0</v>
      </c>
      <c r="J38" s="116">
        <f>'[1]Ш'!J50</f>
        <v>0</v>
      </c>
      <c r="K38" s="116">
        <f>'[1]Ш'!K50</f>
        <v>0</v>
      </c>
      <c r="L38" s="116">
        <f>'[1]Ш'!L50</f>
        <v>0</v>
      </c>
      <c r="M38" s="116">
        <f>'[1]Ш'!M50</f>
        <v>0</v>
      </c>
      <c r="N38" s="116">
        <f t="shared" si="2"/>
        <v>500</v>
      </c>
      <c r="O38" s="32"/>
    </row>
    <row r="39" spans="1:15" ht="25.5">
      <c r="A39" s="45" t="s">
        <v>159</v>
      </c>
      <c r="B39" s="52" t="s">
        <v>200</v>
      </c>
      <c r="C39" s="116">
        <f t="shared" si="4"/>
        <v>17700</v>
      </c>
      <c r="D39" s="116">
        <f>'[1]Ш'!D51</f>
        <v>17700</v>
      </c>
      <c r="E39" s="116">
        <f>'[1]Ш'!E51</f>
        <v>0</v>
      </c>
      <c r="F39" s="116">
        <f>'[1]Ш'!F51</f>
        <v>0</v>
      </c>
      <c r="G39" s="116">
        <f>'[1]Ш'!G51</f>
        <v>0</v>
      </c>
      <c r="H39" s="116">
        <f t="shared" si="1"/>
        <v>0</v>
      </c>
      <c r="I39" s="116">
        <f>'[1]Ш'!I51</f>
        <v>0</v>
      </c>
      <c r="J39" s="116">
        <f>'[1]Ш'!J51</f>
        <v>0</v>
      </c>
      <c r="K39" s="116">
        <f>'[1]Ш'!K51</f>
        <v>0</v>
      </c>
      <c r="L39" s="116">
        <f>'[1]Ш'!L51</f>
        <v>0</v>
      </c>
      <c r="M39" s="116">
        <f>'[1]Ш'!M51</f>
        <v>0</v>
      </c>
      <c r="N39" s="116">
        <f t="shared" si="2"/>
        <v>17700</v>
      </c>
      <c r="O39" s="32"/>
    </row>
    <row r="40" spans="1:15" ht="25.5" hidden="1">
      <c r="A40" s="45" t="s">
        <v>125</v>
      </c>
      <c r="B40" s="82" t="s">
        <v>230</v>
      </c>
      <c r="C40" s="116">
        <f t="shared" si="4"/>
        <v>0</v>
      </c>
      <c r="D40" s="116"/>
      <c r="E40" s="116"/>
      <c r="F40" s="116"/>
      <c r="G40" s="116"/>
      <c r="H40" s="116">
        <f t="shared" si="1"/>
        <v>0</v>
      </c>
      <c r="I40" s="116"/>
      <c r="J40" s="116"/>
      <c r="K40" s="116"/>
      <c r="L40" s="116"/>
      <c r="M40" s="116"/>
      <c r="N40" s="116">
        <f t="shared" si="2"/>
        <v>0</v>
      </c>
      <c r="O40" s="32"/>
    </row>
    <row r="41" spans="1:15" ht="25.5">
      <c r="A41" s="45" t="s">
        <v>126</v>
      </c>
      <c r="B41" s="52" t="s">
        <v>201</v>
      </c>
      <c r="C41" s="116">
        <f t="shared" si="4"/>
        <v>221558</v>
      </c>
      <c r="D41" s="116">
        <f>'[1]Ш'!D53</f>
        <v>221558</v>
      </c>
      <c r="E41" s="116">
        <f>'[1]Ш'!E53</f>
        <v>0</v>
      </c>
      <c r="F41" s="116">
        <f>'[1]Ш'!F53</f>
        <v>0</v>
      </c>
      <c r="G41" s="116">
        <f>'[1]Ш'!G53</f>
        <v>0</v>
      </c>
      <c r="H41" s="116">
        <f t="shared" si="1"/>
        <v>0</v>
      </c>
      <c r="I41" s="116">
        <f>'[1]Ш'!I53</f>
        <v>0</v>
      </c>
      <c r="J41" s="116">
        <f>'[1]Ш'!J53</f>
        <v>0</v>
      </c>
      <c r="K41" s="116">
        <f>'[1]Ш'!K53</f>
        <v>0</v>
      </c>
      <c r="L41" s="116">
        <f>'[1]Ш'!L53</f>
        <v>0</v>
      </c>
      <c r="M41" s="116">
        <f>'[1]Ш'!M53</f>
        <v>0</v>
      </c>
      <c r="N41" s="116">
        <f t="shared" si="2"/>
        <v>221558</v>
      </c>
      <c r="O41" s="32"/>
    </row>
    <row r="42" spans="1:15" ht="25.5">
      <c r="A42" s="45" t="s">
        <v>127</v>
      </c>
      <c r="B42" s="52" t="s">
        <v>202</v>
      </c>
      <c r="C42" s="116">
        <f t="shared" si="4"/>
        <v>818260</v>
      </c>
      <c r="D42" s="116">
        <f>'[1]Ш'!D54</f>
        <v>818260</v>
      </c>
      <c r="E42" s="116">
        <f>'[1]Ш'!E54</f>
        <v>0</v>
      </c>
      <c r="F42" s="116">
        <f>'[1]Ш'!F54</f>
        <v>0</v>
      </c>
      <c r="G42" s="116">
        <f>'[1]Ш'!G54</f>
        <v>0</v>
      </c>
      <c r="H42" s="116">
        <f t="shared" si="1"/>
        <v>0</v>
      </c>
      <c r="I42" s="116">
        <f>'[1]Ш'!I54</f>
        <v>0</v>
      </c>
      <c r="J42" s="116">
        <f>'[1]Ш'!J54</f>
        <v>0</v>
      </c>
      <c r="K42" s="116">
        <f>'[1]Ш'!K54</f>
        <v>0</v>
      </c>
      <c r="L42" s="116">
        <f>'[1]Ш'!L54</f>
        <v>0</v>
      </c>
      <c r="M42" s="116">
        <f>'[1]Ш'!M54</f>
        <v>0</v>
      </c>
      <c r="N42" s="116">
        <f t="shared" si="2"/>
        <v>818260</v>
      </c>
      <c r="O42" s="32"/>
    </row>
    <row r="43" spans="1:15" ht="25.5">
      <c r="A43" s="45" t="s">
        <v>128</v>
      </c>
      <c r="B43" s="52" t="s">
        <v>101</v>
      </c>
      <c r="C43" s="116">
        <f t="shared" si="4"/>
        <v>200806</v>
      </c>
      <c r="D43" s="116">
        <f>'[1]Ш'!D55</f>
        <v>200806</v>
      </c>
      <c r="E43" s="116">
        <f>'[1]Ш'!E55</f>
        <v>0</v>
      </c>
      <c r="F43" s="116">
        <f>'[1]Ш'!F55</f>
        <v>0</v>
      </c>
      <c r="G43" s="116">
        <f>'[1]Ш'!G55</f>
        <v>0</v>
      </c>
      <c r="H43" s="116">
        <f t="shared" si="1"/>
        <v>0</v>
      </c>
      <c r="I43" s="116">
        <f>'[1]Ш'!I55</f>
        <v>0</v>
      </c>
      <c r="J43" s="116">
        <f>'[1]Ш'!J55</f>
        <v>0</v>
      </c>
      <c r="K43" s="116">
        <f>'[1]Ш'!K55</f>
        <v>0</v>
      </c>
      <c r="L43" s="116">
        <f>'[1]Ш'!L55</f>
        <v>0</v>
      </c>
      <c r="M43" s="116">
        <f>'[1]Ш'!M55</f>
        <v>0</v>
      </c>
      <c r="N43" s="116">
        <f t="shared" si="2"/>
        <v>200806</v>
      </c>
      <c r="O43" s="32"/>
    </row>
    <row r="44" spans="1:15" ht="25.5">
      <c r="A44" s="45" t="s">
        <v>87</v>
      </c>
      <c r="B44" s="52" t="s">
        <v>162</v>
      </c>
      <c r="C44" s="116">
        <f t="shared" si="4"/>
        <v>61400</v>
      </c>
      <c r="D44" s="116">
        <f>'[1]Ш'!D56</f>
        <v>61400</v>
      </c>
      <c r="E44" s="116">
        <f>'[1]Ш'!E56</f>
        <v>0</v>
      </c>
      <c r="F44" s="116">
        <f>'[1]Ш'!F56</f>
        <v>0</v>
      </c>
      <c r="G44" s="116">
        <f>'[1]Ш'!G56</f>
        <v>0</v>
      </c>
      <c r="H44" s="116">
        <f t="shared" si="1"/>
        <v>0</v>
      </c>
      <c r="I44" s="116">
        <f>'[1]Ш'!I56</f>
        <v>0</v>
      </c>
      <c r="J44" s="116">
        <f>'[1]Ш'!J56</f>
        <v>0</v>
      </c>
      <c r="K44" s="116">
        <f>'[1]Ш'!K56</f>
        <v>0</v>
      </c>
      <c r="L44" s="116">
        <f>'[1]Ш'!L56</f>
        <v>0</v>
      </c>
      <c r="M44" s="116">
        <f>'[1]Ш'!M56</f>
        <v>0</v>
      </c>
      <c r="N44" s="116">
        <f t="shared" si="2"/>
        <v>61400</v>
      </c>
      <c r="O44" s="32"/>
    </row>
    <row r="45" spans="1:15" ht="12.75">
      <c r="A45" s="45" t="s">
        <v>224</v>
      </c>
      <c r="B45" s="52" t="s">
        <v>161</v>
      </c>
      <c r="C45" s="116">
        <f t="shared" si="4"/>
        <v>726400</v>
      </c>
      <c r="D45" s="116">
        <f>'[1]Ш'!D57</f>
        <v>726400</v>
      </c>
      <c r="E45" s="116">
        <f>'[1]Ш'!E57</f>
        <v>0</v>
      </c>
      <c r="F45" s="116">
        <f>'[1]Ш'!F57</f>
        <v>0</v>
      </c>
      <c r="G45" s="116">
        <f>'[1]Ш'!G57</f>
        <v>0</v>
      </c>
      <c r="H45" s="116">
        <f t="shared" si="1"/>
        <v>0</v>
      </c>
      <c r="I45" s="116">
        <f>'[1]Ш'!I57</f>
        <v>0</v>
      </c>
      <c r="J45" s="116">
        <f>'[1]Ш'!J57</f>
        <v>0</v>
      </c>
      <c r="K45" s="116">
        <f>'[1]Ш'!K57</f>
        <v>0</v>
      </c>
      <c r="L45" s="116">
        <f>'[1]Ш'!L57</f>
        <v>0</v>
      </c>
      <c r="M45" s="116">
        <f>'[1]Ш'!M57</f>
        <v>0</v>
      </c>
      <c r="N45" s="116">
        <f t="shared" si="2"/>
        <v>726400</v>
      </c>
      <c r="O45" s="32"/>
    </row>
    <row r="46" spans="1:15" ht="25.5">
      <c r="A46" s="45" t="s">
        <v>163</v>
      </c>
      <c r="B46" s="52" t="s">
        <v>203</v>
      </c>
      <c r="C46" s="116">
        <f t="shared" si="4"/>
        <v>1173802</v>
      </c>
      <c r="D46" s="116">
        <f>'[1]Ш'!D58</f>
        <v>1173802</v>
      </c>
      <c r="E46" s="116">
        <f>'[1]Ш'!E58</f>
        <v>0</v>
      </c>
      <c r="F46" s="116">
        <f>'[1]Ш'!F58</f>
        <v>0</v>
      </c>
      <c r="G46" s="116">
        <f>'[1]Ш'!G58</f>
        <v>0</v>
      </c>
      <c r="H46" s="116">
        <f t="shared" si="1"/>
        <v>0</v>
      </c>
      <c r="I46" s="116">
        <f>'[1]Ш'!I58</f>
        <v>0</v>
      </c>
      <c r="J46" s="116">
        <f>'[1]Ш'!J58</f>
        <v>0</v>
      </c>
      <c r="K46" s="116">
        <f>'[1]Ш'!K58</f>
        <v>0</v>
      </c>
      <c r="L46" s="116">
        <f>'[1]Ш'!L58</f>
        <v>0</v>
      </c>
      <c r="M46" s="116">
        <f>'[1]Ш'!M58</f>
        <v>0</v>
      </c>
      <c r="N46" s="116">
        <f t="shared" si="2"/>
        <v>1173802</v>
      </c>
      <c r="O46" s="32"/>
    </row>
    <row r="47" spans="1:15" ht="38.25">
      <c r="A47" s="45" t="s">
        <v>88</v>
      </c>
      <c r="B47" s="52" t="s">
        <v>132</v>
      </c>
      <c r="C47" s="116">
        <f>+D47+G47</f>
        <v>1543719</v>
      </c>
      <c r="D47" s="116">
        <f>'[1]Ш'!D59</f>
        <v>1543719</v>
      </c>
      <c r="E47" s="116">
        <f>'[1]Ш'!E59</f>
        <v>0</v>
      </c>
      <c r="F47" s="116">
        <f>'[1]Ш'!F59</f>
        <v>0</v>
      </c>
      <c r="G47" s="116">
        <f>'[1]Ш'!G59</f>
        <v>0</v>
      </c>
      <c r="H47" s="116">
        <f t="shared" si="1"/>
        <v>0</v>
      </c>
      <c r="I47" s="116">
        <f>'[1]Ш'!I59</f>
        <v>0</v>
      </c>
      <c r="J47" s="116">
        <f>'[1]Ш'!J59</f>
        <v>0</v>
      </c>
      <c r="K47" s="116">
        <f>'[1]Ш'!K59</f>
        <v>0</v>
      </c>
      <c r="L47" s="116">
        <f>'[1]Ш'!L59</f>
        <v>0</v>
      </c>
      <c r="M47" s="116">
        <f>'[1]Ш'!M59</f>
        <v>0</v>
      </c>
      <c r="N47" s="116">
        <f t="shared" si="2"/>
        <v>1543719</v>
      </c>
      <c r="O47" s="32"/>
    </row>
    <row r="48" spans="1:15" ht="12.75">
      <c r="A48" s="45" t="s">
        <v>44</v>
      </c>
      <c r="B48" s="52" t="s">
        <v>204</v>
      </c>
      <c r="C48" s="116">
        <f>+D48+G48</f>
        <v>90000</v>
      </c>
      <c r="D48" s="116">
        <f>'[1]Ш'!D63</f>
        <v>90000</v>
      </c>
      <c r="E48" s="116">
        <f>'[1]Ш'!E63</f>
        <v>0</v>
      </c>
      <c r="F48" s="116">
        <f>'[1]Ш'!F63</f>
        <v>0</v>
      </c>
      <c r="G48" s="116">
        <f>'[1]Ш'!G63</f>
        <v>0</v>
      </c>
      <c r="H48" s="116">
        <f t="shared" si="1"/>
        <v>0</v>
      </c>
      <c r="I48" s="116">
        <f>'[1]Ш'!I63</f>
        <v>0</v>
      </c>
      <c r="J48" s="116">
        <f>'[1]Ш'!J63</f>
        <v>0</v>
      </c>
      <c r="K48" s="116">
        <f>'[1]Ш'!K63</f>
        <v>0</v>
      </c>
      <c r="L48" s="116">
        <f>'[1]Ш'!L63</f>
        <v>0</v>
      </c>
      <c r="M48" s="116">
        <f>'[1]Ш'!M63</f>
        <v>0</v>
      </c>
      <c r="N48" s="116">
        <f t="shared" si="2"/>
        <v>90000</v>
      </c>
      <c r="O48" s="32"/>
    </row>
    <row r="49" spans="1:15" ht="76.5" hidden="1">
      <c r="A49" s="45" t="s">
        <v>281</v>
      </c>
      <c r="B49" s="52" t="s">
        <v>283</v>
      </c>
      <c r="C49" s="116">
        <f>+D49+G49</f>
        <v>0</v>
      </c>
      <c r="D49" s="116">
        <f>'[1]Ш'!D64</f>
        <v>0</v>
      </c>
      <c r="E49" s="116">
        <f>'[1]Ш'!E64</f>
        <v>0</v>
      </c>
      <c r="F49" s="116">
        <f>'[1]Ш'!F64</f>
        <v>0</v>
      </c>
      <c r="G49" s="116">
        <f>'[1]Ш'!G64</f>
        <v>0</v>
      </c>
      <c r="H49" s="116">
        <f t="shared" si="1"/>
        <v>0</v>
      </c>
      <c r="I49" s="116">
        <f>'[1]Ш'!I64</f>
        <v>0</v>
      </c>
      <c r="J49" s="116">
        <f>'[1]Ш'!J64</f>
        <v>0</v>
      </c>
      <c r="K49" s="116">
        <f>'[1]Ш'!K64</f>
        <v>0</v>
      </c>
      <c r="L49" s="116">
        <f>'[1]Ш'!L64</f>
        <v>0</v>
      </c>
      <c r="M49" s="116">
        <f>'[1]Ш'!M64</f>
        <v>0</v>
      </c>
      <c r="N49" s="116">
        <f t="shared" si="2"/>
        <v>0</v>
      </c>
      <c r="O49" s="32"/>
    </row>
    <row r="50" spans="1:15" ht="38.25">
      <c r="A50" s="45" t="s">
        <v>145</v>
      </c>
      <c r="B50" s="74" t="s">
        <v>217</v>
      </c>
      <c r="C50" s="116">
        <f>+D50+G50</f>
        <v>25350</v>
      </c>
      <c r="D50" s="116">
        <f>'[1]Ш'!D68</f>
        <v>25350</v>
      </c>
      <c r="E50" s="116">
        <f>'[1]Ш'!E68</f>
        <v>0</v>
      </c>
      <c r="F50" s="116">
        <f>'[1]Ш'!F68</f>
        <v>0</v>
      </c>
      <c r="G50" s="116">
        <f>'[1]Ш'!G68</f>
        <v>0</v>
      </c>
      <c r="H50" s="116">
        <f t="shared" si="1"/>
        <v>0</v>
      </c>
      <c r="I50" s="116">
        <f>'[1]Ш'!I68</f>
        <v>0</v>
      </c>
      <c r="J50" s="116">
        <f>'[1]Ш'!J68</f>
        <v>0</v>
      </c>
      <c r="K50" s="116">
        <f>'[1]Ш'!K68</f>
        <v>0</v>
      </c>
      <c r="L50" s="116">
        <f>'[1]Ш'!L68</f>
        <v>0</v>
      </c>
      <c r="M50" s="116">
        <f>'[1]Ш'!M68</f>
        <v>0</v>
      </c>
      <c r="N50" s="116">
        <f t="shared" si="2"/>
        <v>25350</v>
      </c>
      <c r="O50" s="32"/>
    </row>
    <row r="51" spans="1:15" ht="25.5">
      <c r="A51" s="45" t="s">
        <v>119</v>
      </c>
      <c r="B51" s="52" t="s">
        <v>182</v>
      </c>
      <c r="C51" s="116">
        <f>+D51+G51</f>
        <v>56302</v>
      </c>
      <c r="D51" s="116">
        <f>'[1]Ш'!D69</f>
        <v>56302</v>
      </c>
      <c r="E51" s="116">
        <f>'[1]Ш'!E69</f>
        <v>0</v>
      </c>
      <c r="F51" s="116">
        <f>'[1]Ш'!F69</f>
        <v>0</v>
      </c>
      <c r="G51" s="116">
        <f>'[1]Ш'!G69</f>
        <v>0</v>
      </c>
      <c r="H51" s="116">
        <f t="shared" si="1"/>
        <v>0</v>
      </c>
      <c r="I51" s="116">
        <f>'[1]Ш'!I69</f>
        <v>0</v>
      </c>
      <c r="J51" s="116">
        <f>'[1]Ш'!J69</f>
        <v>0</v>
      </c>
      <c r="K51" s="116">
        <f>'[1]Ш'!K69</f>
        <v>0</v>
      </c>
      <c r="L51" s="116">
        <f>'[1]Ш'!L69</f>
        <v>0</v>
      </c>
      <c r="M51" s="116">
        <f>'[1]Ш'!M69</f>
        <v>0</v>
      </c>
      <c r="N51" s="116">
        <f t="shared" si="2"/>
        <v>56302</v>
      </c>
      <c r="O51" s="32"/>
    </row>
    <row r="52" spans="1:14" ht="12.75">
      <c r="A52" s="45">
        <v>100000</v>
      </c>
      <c r="B52" s="52" t="s">
        <v>48</v>
      </c>
      <c r="C52" s="116">
        <f>+C53</f>
        <v>250000</v>
      </c>
      <c r="D52" s="116">
        <f>+D53</f>
        <v>250000</v>
      </c>
      <c r="E52" s="116">
        <f>+E53</f>
        <v>0</v>
      </c>
      <c r="F52" s="116">
        <f>+F53</f>
        <v>70000</v>
      </c>
      <c r="G52" s="116">
        <f>+G53</f>
        <v>0</v>
      </c>
      <c r="H52" s="116">
        <f t="shared" si="1"/>
        <v>0</v>
      </c>
      <c r="I52" s="116">
        <f>+I53</f>
        <v>0</v>
      </c>
      <c r="J52" s="116">
        <f>+J53</f>
        <v>0</v>
      </c>
      <c r="K52" s="116">
        <f>+K53</f>
        <v>0</v>
      </c>
      <c r="L52" s="116">
        <f>+L53</f>
        <v>0</v>
      </c>
      <c r="M52" s="116">
        <f>+M53</f>
        <v>0</v>
      </c>
      <c r="N52" s="116">
        <f t="shared" si="2"/>
        <v>250000</v>
      </c>
    </row>
    <row r="53" spans="1:14" ht="12.75">
      <c r="A53" s="45">
        <v>100203</v>
      </c>
      <c r="B53" s="52" t="s">
        <v>49</v>
      </c>
      <c r="C53" s="116">
        <f>+D53+G53</f>
        <v>250000</v>
      </c>
      <c r="D53" s="116">
        <f>'[1]Ш'!D72</f>
        <v>250000</v>
      </c>
      <c r="E53" s="116">
        <f>'[1]Ш'!E72</f>
        <v>0</v>
      </c>
      <c r="F53" s="116">
        <f>'[1]Ш'!F72</f>
        <v>70000</v>
      </c>
      <c r="G53" s="116">
        <f>'[1]Ш'!G72</f>
        <v>0</v>
      </c>
      <c r="H53" s="116">
        <f t="shared" si="1"/>
        <v>0</v>
      </c>
      <c r="I53" s="116">
        <f>'[1]Ш'!I72</f>
        <v>0</v>
      </c>
      <c r="J53" s="116">
        <f>'[1]Ш'!J72</f>
        <v>0</v>
      </c>
      <c r="K53" s="116">
        <f>'[1]Ш'!K72</f>
        <v>0</v>
      </c>
      <c r="L53" s="116">
        <f>'[1]Ш'!L72</f>
        <v>0</v>
      </c>
      <c r="M53" s="116">
        <f>'[1]Ш'!M72</f>
        <v>0</v>
      </c>
      <c r="N53" s="116">
        <f t="shared" si="2"/>
        <v>250000</v>
      </c>
    </row>
    <row r="54" spans="1:14" ht="12.75" hidden="1">
      <c r="A54" s="45" t="s">
        <v>238</v>
      </c>
      <c r="B54" s="52" t="s">
        <v>205</v>
      </c>
      <c r="C54" s="116">
        <f>+C55</f>
        <v>0</v>
      </c>
      <c r="D54" s="116">
        <f>+D55</f>
        <v>0</v>
      </c>
      <c r="E54" s="116">
        <v>0</v>
      </c>
      <c r="F54" s="116">
        <v>0</v>
      </c>
      <c r="G54" s="116">
        <v>0</v>
      </c>
      <c r="H54" s="116">
        <f t="shared" si="1"/>
        <v>0</v>
      </c>
      <c r="I54" s="116"/>
      <c r="J54" s="116"/>
      <c r="K54" s="116"/>
      <c r="L54" s="116"/>
      <c r="M54" s="116"/>
      <c r="N54" s="116">
        <f t="shared" si="2"/>
        <v>0</v>
      </c>
    </row>
    <row r="55" spans="1:14" ht="25.5" hidden="1">
      <c r="A55" s="45">
        <v>130102</v>
      </c>
      <c r="B55" s="52" t="s">
        <v>206</v>
      </c>
      <c r="C55" s="116">
        <f>+D55+G55</f>
        <v>0</v>
      </c>
      <c r="D55" s="116"/>
      <c r="E55" s="116"/>
      <c r="F55" s="116"/>
      <c r="G55" s="116"/>
      <c r="H55" s="116">
        <f t="shared" si="1"/>
        <v>0</v>
      </c>
      <c r="I55" s="116"/>
      <c r="J55" s="116"/>
      <c r="K55" s="116"/>
      <c r="L55" s="116"/>
      <c r="M55" s="116"/>
      <c r="N55" s="116">
        <f t="shared" si="2"/>
        <v>0</v>
      </c>
    </row>
    <row r="56" spans="1:14" ht="12.75" hidden="1">
      <c r="A56" s="45" t="s">
        <v>234</v>
      </c>
      <c r="B56" s="52" t="s">
        <v>61</v>
      </c>
      <c r="C56" s="116">
        <f>+D56+G56</f>
        <v>0</v>
      </c>
      <c r="D56" s="116"/>
      <c r="E56" s="116"/>
      <c r="F56" s="116"/>
      <c r="G56" s="116"/>
      <c r="H56" s="116">
        <f t="shared" si="1"/>
        <v>0</v>
      </c>
      <c r="I56" s="116"/>
      <c r="J56" s="116"/>
      <c r="K56" s="116"/>
      <c r="L56" s="116"/>
      <c r="M56" s="116"/>
      <c r="N56" s="116">
        <f t="shared" si="2"/>
        <v>0</v>
      </c>
    </row>
    <row r="57" spans="1:14" ht="12.75">
      <c r="A57" s="45">
        <v>240000</v>
      </c>
      <c r="B57" s="52" t="s">
        <v>89</v>
      </c>
      <c r="C57" s="116">
        <f>+D57+G57</f>
        <v>0</v>
      </c>
      <c r="D57" s="116">
        <f>D58</f>
        <v>0</v>
      </c>
      <c r="E57" s="116">
        <f>E58</f>
        <v>0</v>
      </c>
      <c r="F57" s="116">
        <f>F58</f>
        <v>0</v>
      </c>
      <c r="G57" s="116">
        <f>G58</f>
        <v>0</v>
      </c>
      <c r="H57" s="116">
        <f>I57+L57</f>
        <v>90000</v>
      </c>
      <c r="I57" s="116">
        <f>I58</f>
        <v>90000</v>
      </c>
      <c r="J57" s="116">
        <f>J58</f>
        <v>0</v>
      </c>
      <c r="K57" s="116">
        <f>K58</f>
        <v>0</v>
      </c>
      <c r="L57" s="116">
        <f>L58</f>
        <v>0</v>
      </c>
      <c r="M57" s="116">
        <f>M58</f>
        <v>0</v>
      </c>
      <c r="N57" s="116">
        <f>H57+C57</f>
        <v>90000</v>
      </c>
    </row>
    <row r="58" spans="1:14" ht="25.5">
      <c r="A58" s="45" t="s">
        <v>68</v>
      </c>
      <c r="B58" s="89" t="s">
        <v>210</v>
      </c>
      <c r="C58" s="116">
        <f>+D58+G58</f>
        <v>0</v>
      </c>
      <c r="D58" s="116">
        <f>'[1]Ш'!D21</f>
        <v>0</v>
      </c>
      <c r="E58" s="116">
        <f>'[1]Ш'!E21</f>
        <v>0</v>
      </c>
      <c r="F58" s="116">
        <f>'[1]Ш'!F21</f>
        <v>0</v>
      </c>
      <c r="G58" s="116">
        <f>'[1]Ш'!G21</f>
        <v>0</v>
      </c>
      <c r="H58" s="116">
        <f>I58+L58</f>
        <v>90000</v>
      </c>
      <c r="I58" s="116">
        <f>'[1]Ш'!I21</f>
        <v>90000</v>
      </c>
      <c r="J58" s="116">
        <f>'[1]Ш'!J21</f>
        <v>0</v>
      </c>
      <c r="K58" s="116">
        <f>'[1]Ш'!K21</f>
        <v>0</v>
      </c>
      <c r="L58" s="116">
        <f>'[1]Ш'!L21</f>
        <v>0</v>
      </c>
      <c r="M58" s="116">
        <f>'[1]Ш'!M21</f>
        <v>0</v>
      </c>
      <c r="N58" s="116">
        <f>H58+C58</f>
        <v>90000</v>
      </c>
    </row>
    <row r="59" spans="1:14" ht="12.75">
      <c r="A59" s="45">
        <v>250000</v>
      </c>
      <c r="B59" s="52" t="s">
        <v>207</v>
      </c>
      <c r="C59" s="116">
        <f>D59+G59</f>
        <v>344790</v>
      </c>
      <c r="D59" s="116">
        <f>D60</f>
        <v>254790</v>
      </c>
      <c r="E59" s="116">
        <f>E60</f>
        <v>0</v>
      </c>
      <c r="F59" s="116">
        <f>F60</f>
        <v>10800</v>
      </c>
      <c r="G59" s="116">
        <f>G60</f>
        <v>90000</v>
      </c>
      <c r="H59" s="116">
        <f t="shared" si="1"/>
        <v>0</v>
      </c>
      <c r="I59" s="116"/>
      <c r="J59" s="116"/>
      <c r="K59" s="116"/>
      <c r="L59" s="116"/>
      <c r="M59" s="116"/>
      <c r="N59" s="116">
        <f t="shared" si="2"/>
        <v>344790</v>
      </c>
    </row>
    <row r="60" spans="1:14" ht="12.75">
      <c r="A60" s="45">
        <v>250404</v>
      </c>
      <c r="B60" s="52" t="s">
        <v>71</v>
      </c>
      <c r="C60" s="116">
        <f>+D60+G60</f>
        <v>344790</v>
      </c>
      <c r="D60" s="116">
        <f>'[1]Ш'!D22+'[1]Ш'!D73</f>
        <v>254790</v>
      </c>
      <c r="E60" s="116">
        <f>'[1]Ш'!E22+'[1]Ш'!E73</f>
        <v>0</v>
      </c>
      <c r="F60" s="116">
        <f>'[1]Ш'!F22+'[1]Ш'!F73</f>
        <v>10800</v>
      </c>
      <c r="G60" s="116">
        <f>'[1]Ш'!G22+'[1]Ш'!G73</f>
        <v>90000</v>
      </c>
      <c r="H60" s="116">
        <f t="shared" si="1"/>
        <v>0</v>
      </c>
      <c r="I60" s="116">
        <f>'[1]Ш'!I22+'[1]Ш'!I73</f>
        <v>0</v>
      </c>
      <c r="J60" s="116">
        <f>'[1]Ш'!J22+'[1]Ш'!J73</f>
        <v>0</v>
      </c>
      <c r="K60" s="116">
        <f>'[1]Ш'!K22+'[1]Ш'!K73</f>
        <v>0</v>
      </c>
      <c r="L60" s="116">
        <f>'[1]Ш'!L22+'[1]Ш'!L73</f>
        <v>0</v>
      </c>
      <c r="M60" s="116">
        <f>'[1]Ш'!M22+'[1]Ш'!M73</f>
        <v>0</v>
      </c>
      <c r="N60" s="116">
        <f t="shared" si="2"/>
        <v>344790</v>
      </c>
    </row>
    <row r="61" spans="1:14" ht="12.75">
      <c r="A61" s="45"/>
      <c r="B61" s="28" t="s">
        <v>72</v>
      </c>
      <c r="C61" s="116">
        <f>D61+G61</f>
        <v>52476912</v>
      </c>
      <c r="D61" s="116">
        <f>D11+D12+D23+D30+D52+D59+D57</f>
        <v>52346912</v>
      </c>
      <c r="E61" s="116">
        <f>E11+E12+E23+E30+E52+E59+E57</f>
        <v>23173799</v>
      </c>
      <c r="F61" s="116">
        <f>F11+F12+F23+F30+F52+F59+F57</f>
        <v>3579783</v>
      </c>
      <c r="G61" s="116">
        <f>G11+G12+G23+G30+G52+G59+G57</f>
        <v>130000</v>
      </c>
      <c r="H61" s="116">
        <f>I61+L61</f>
        <v>5250417</v>
      </c>
      <c r="I61" s="116">
        <f aca="true" t="shared" si="5" ref="I61:N61">I11+I12+I23+I30+I52+I59+I57</f>
        <v>4349417</v>
      </c>
      <c r="J61" s="116">
        <f t="shared" si="5"/>
        <v>533123</v>
      </c>
      <c r="K61" s="116">
        <f t="shared" si="5"/>
        <v>268814</v>
      </c>
      <c r="L61" s="116">
        <f t="shared" si="5"/>
        <v>901000</v>
      </c>
      <c r="M61" s="116">
        <f t="shared" si="5"/>
        <v>0</v>
      </c>
      <c r="N61" s="116">
        <f t="shared" si="5"/>
        <v>57727329</v>
      </c>
    </row>
    <row r="62" spans="1:14" ht="38.25" hidden="1">
      <c r="A62" s="45">
        <v>250306</v>
      </c>
      <c r="B62" s="52" t="s">
        <v>146</v>
      </c>
      <c r="C62" s="116">
        <f>+D62+G62</f>
        <v>0</v>
      </c>
      <c r="D62" s="116"/>
      <c r="E62" s="116"/>
      <c r="F62" s="116"/>
      <c r="G62" s="116"/>
      <c r="H62" s="116">
        <f>I62+L62</f>
        <v>0</v>
      </c>
      <c r="I62" s="116"/>
      <c r="J62" s="116"/>
      <c r="K62" s="116"/>
      <c r="L62" s="116"/>
      <c r="M62" s="116"/>
      <c r="N62" s="116">
        <f>H62+C62</f>
        <v>0</v>
      </c>
    </row>
    <row r="63" spans="1:14" ht="12.75" hidden="1">
      <c r="A63" s="45"/>
      <c r="B63" s="52" t="s">
        <v>77</v>
      </c>
      <c r="C63" s="116">
        <f aca="true" t="shared" si="6" ref="C63:M63">C11+C12+C23+C30+C52+C56+C59+C62</f>
        <v>52476912</v>
      </c>
      <c r="D63" s="116">
        <f t="shared" si="6"/>
        <v>52346912</v>
      </c>
      <c r="E63" s="116">
        <f t="shared" si="6"/>
        <v>23173799</v>
      </c>
      <c r="F63" s="116">
        <f t="shared" si="6"/>
        <v>3579783</v>
      </c>
      <c r="G63" s="116">
        <f t="shared" si="6"/>
        <v>130000</v>
      </c>
      <c r="H63" s="116">
        <f t="shared" si="6"/>
        <v>5160417</v>
      </c>
      <c r="I63" s="116">
        <f t="shared" si="6"/>
        <v>4259417</v>
      </c>
      <c r="J63" s="116">
        <f t="shared" si="6"/>
        <v>533123</v>
      </c>
      <c r="K63" s="116">
        <f t="shared" si="6"/>
        <v>268814</v>
      </c>
      <c r="L63" s="116">
        <f t="shared" si="6"/>
        <v>901000</v>
      </c>
      <c r="M63" s="116">
        <f t="shared" si="6"/>
        <v>0</v>
      </c>
      <c r="N63" s="116">
        <f>H63+C63</f>
        <v>57637329</v>
      </c>
    </row>
    <row r="64" spans="3:14" ht="12.75">
      <c r="C64" s="132"/>
      <c r="D64" s="132"/>
      <c r="E64" s="132"/>
      <c r="F64" s="132"/>
      <c r="G64" s="132"/>
      <c r="H64" s="132"/>
      <c r="I64" s="132"/>
      <c r="J64" s="132"/>
      <c r="K64" s="132"/>
      <c r="L64" s="132"/>
      <c r="M64" s="132"/>
      <c r="N64" s="132"/>
    </row>
    <row r="65" spans="1:14" s="18" customFormat="1" ht="18">
      <c r="A65" s="164" t="s">
        <v>291</v>
      </c>
      <c r="B65" s="164"/>
      <c r="C65" s="144"/>
      <c r="D65" s="144"/>
      <c r="E65" s="144"/>
      <c r="F65" s="145"/>
      <c r="G65" s="144"/>
      <c r="H65" s="144"/>
      <c r="I65" s="144" t="s">
        <v>292</v>
      </c>
      <c r="J65" s="144"/>
      <c r="K65" s="144"/>
      <c r="L65" s="144"/>
      <c r="M65" s="144"/>
      <c r="N65" s="134"/>
    </row>
    <row r="66" spans="3:14" ht="12.75">
      <c r="C66" s="132">
        <f>'[1]Ш'!C80-C61</f>
        <v>0</v>
      </c>
      <c r="D66" s="132">
        <f>'[1]Ш'!D80-D61</f>
        <v>0</v>
      </c>
      <c r="E66" s="132">
        <f>'[1]Ш'!E80-E61</f>
        <v>0</v>
      </c>
      <c r="F66" s="132">
        <f>'[1]Ш'!F80-F61</f>
        <v>0</v>
      </c>
      <c r="G66" s="132">
        <f>'[1]Ш'!G80-G61</f>
        <v>0</v>
      </c>
      <c r="H66" s="132">
        <f>'[1]Ш'!H80-H61</f>
        <v>0</v>
      </c>
      <c r="I66" s="132">
        <f>'[1]Ш'!I80-I61</f>
        <v>0</v>
      </c>
      <c r="J66" s="132">
        <f>'[1]Ш'!J80-J61</f>
        <v>0</v>
      </c>
      <c r="K66" s="132">
        <f>'[1]Ш'!K80-K61</f>
        <v>0</v>
      </c>
      <c r="L66" s="132">
        <f>'[1]Ш'!L80-L61</f>
        <v>0</v>
      </c>
      <c r="M66" s="132">
        <f>'[1]Ш'!M80-M61</f>
        <v>0</v>
      </c>
      <c r="N66" s="132">
        <f>'[1]Ш'!N80-N61</f>
        <v>0</v>
      </c>
    </row>
    <row r="67" spans="3:14" ht="12.75">
      <c r="C67" s="132"/>
      <c r="D67" s="132"/>
      <c r="E67" s="132"/>
      <c r="F67" s="132"/>
      <c r="G67" s="132"/>
      <c r="H67" s="132"/>
      <c r="I67" s="132"/>
      <c r="J67" s="132"/>
      <c r="K67" s="132"/>
      <c r="L67" s="132"/>
      <c r="M67" s="132"/>
      <c r="N67" s="132"/>
    </row>
    <row r="68" spans="3:14" ht="12.75">
      <c r="C68" s="132"/>
      <c r="D68" s="132"/>
      <c r="E68" s="132"/>
      <c r="F68" s="132"/>
      <c r="G68" s="132"/>
      <c r="H68" s="132"/>
      <c r="I68" s="132"/>
      <c r="J68" s="132"/>
      <c r="K68" s="132"/>
      <c r="L68" s="132"/>
      <c r="M68" s="132"/>
      <c r="N68" s="132"/>
    </row>
    <row r="69" spans="3:14" ht="12.75">
      <c r="C69" s="132"/>
      <c r="D69" s="132"/>
      <c r="E69" s="132"/>
      <c r="F69" s="132"/>
      <c r="G69" s="132"/>
      <c r="H69" s="132"/>
      <c r="I69" s="132"/>
      <c r="J69" s="132"/>
      <c r="K69" s="132"/>
      <c r="L69" s="132"/>
      <c r="M69" s="132"/>
      <c r="N69" s="132"/>
    </row>
    <row r="70" spans="3:14" ht="12.75">
      <c r="C70" s="132"/>
      <c r="D70" s="132"/>
      <c r="E70" s="132"/>
      <c r="F70" s="132"/>
      <c r="G70" s="132"/>
      <c r="H70" s="132"/>
      <c r="I70" s="132"/>
      <c r="J70" s="132"/>
      <c r="K70" s="132"/>
      <c r="L70" s="132"/>
      <c r="M70" s="132"/>
      <c r="N70" s="132"/>
    </row>
    <row r="71" spans="3:14" ht="12.75">
      <c r="C71" s="132"/>
      <c r="D71" s="132"/>
      <c r="E71" s="132"/>
      <c r="F71" s="132"/>
      <c r="G71" s="132"/>
      <c r="H71" s="132"/>
      <c r="I71" s="132"/>
      <c r="J71" s="132"/>
      <c r="K71" s="132"/>
      <c r="L71" s="132"/>
      <c r="M71" s="132"/>
      <c r="N71" s="132"/>
    </row>
    <row r="72" spans="3:14" ht="12.75">
      <c r="C72" s="132"/>
      <c r="D72" s="132"/>
      <c r="E72" s="132"/>
      <c r="F72" s="132"/>
      <c r="G72" s="132"/>
      <c r="H72" s="132"/>
      <c r="I72" s="132"/>
      <c r="J72" s="132"/>
      <c r="K72" s="132"/>
      <c r="L72" s="132"/>
      <c r="M72" s="132"/>
      <c r="N72" s="132"/>
    </row>
    <row r="73" spans="3:14" ht="12.75">
      <c r="C73" s="132"/>
      <c r="D73" s="132"/>
      <c r="E73" s="132"/>
      <c r="F73" s="132"/>
      <c r="G73" s="132"/>
      <c r="H73" s="132"/>
      <c r="I73" s="132"/>
      <c r="J73" s="132"/>
      <c r="K73" s="132"/>
      <c r="L73" s="132"/>
      <c r="M73" s="132"/>
      <c r="N73" s="132"/>
    </row>
    <row r="74" spans="3:14" ht="12.75">
      <c r="C74" s="132"/>
      <c r="D74" s="132"/>
      <c r="E74" s="132"/>
      <c r="F74" s="132"/>
      <c r="G74" s="132"/>
      <c r="H74" s="132"/>
      <c r="I74" s="132"/>
      <c r="J74" s="132"/>
      <c r="K74" s="132"/>
      <c r="L74" s="132"/>
      <c r="M74" s="132"/>
      <c r="N74" s="132"/>
    </row>
    <row r="75" spans="3:14" ht="12.75">
      <c r="C75" s="132"/>
      <c r="D75" s="132"/>
      <c r="E75" s="132"/>
      <c r="F75" s="132"/>
      <c r="G75" s="132"/>
      <c r="H75" s="132"/>
      <c r="I75" s="132"/>
      <c r="J75" s="132"/>
      <c r="K75" s="132"/>
      <c r="L75" s="132"/>
      <c r="M75" s="132"/>
      <c r="N75" s="132"/>
    </row>
    <row r="76" spans="3:14" ht="12.75">
      <c r="C76" s="132"/>
      <c r="D76" s="132"/>
      <c r="E76" s="132"/>
      <c r="F76" s="132"/>
      <c r="G76" s="132"/>
      <c r="H76" s="132"/>
      <c r="I76" s="132"/>
      <c r="J76" s="132"/>
      <c r="K76" s="132"/>
      <c r="L76" s="132"/>
      <c r="M76" s="132"/>
      <c r="N76" s="132"/>
    </row>
    <row r="77" spans="3:14" ht="12.75">
      <c r="C77" s="132"/>
      <c r="D77" s="132"/>
      <c r="E77" s="132"/>
      <c r="F77" s="132"/>
      <c r="G77" s="132"/>
      <c r="H77" s="132"/>
      <c r="I77" s="132"/>
      <c r="J77" s="132"/>
      <c r="K77" s="132"/>
      <c r="L77" s="132"/>
      <c r="M77" s="132"/>
      <c r="N77" s="132"/>
    </row>
    <row r="78" spans="3:14" ht="12.75">
      <c r="C78" s="132"/>
      <c r="D78" s="132"/>
      <c r="E78" s="132"/>
      <c r="F78" s="132"/>
      <c r="G78" s="132"/>
      <c r="H78" s="132"/>
      <c r="I78" s="132"/>
      <c r="J78" s="132"/>
      <c r="K78" s="132"/>
      <c r="L78" s="132"/>
      <c r="M78" s="132"/>
      <c r="N78" s="132"/>
    </row>
    <row r="79" spans="3:14" ht="12.75">
      <c r="C79" s="132"/>
      <c r="D79" s="132"/>
      <c r="E79" s="132"/>
      <c r="F79" s="132"/>
      <c r="G79" s="132"/>
      <c r="H79" s="132"/>
      <c r="I79" s="132"/>
      <c r="J79" s="132"/>
      <c r="K79" s="132"/>
      <c r="L79" s="132"/>
      <c r="M79" s="132"/>
      <c r="N79" s="132"/>
    </row>
    <row r="80" spans="3:14" ht="12.75">
      <c r="C80" s="132"/>
      <c r="D80" s="132"/>
      <c r="E80" s="132"/>
      <c r="F80" s="132"/>
      <c r="G80" s="132"/>
      <c r="H80" s="132"/>
      <c r="I80" s="132"/>
      <c r="J80" s="132"/>
      <c r="K80" s="132"/>
      <c r="L80" s="132"/>
      <c r="M80" s="132"/>
      <c r="N80" s="132"/>
    </row>
    <row r="81" spans="3:14" ht="12.75">
      <c r="C81" s="132"/>
      <c r="D81" s="132"/>
      <c r="E81" s="132"/>
      <c r="F81" s="132"/>
      <c r="G81" s="132"/>
      <c r="H81" s="132"/>
      <c r="I81" s="132"/>
      <c r="J81" s="132"/>
      <c r="K81" s="132"/>
      <c r="L81" s="132"/>
      <c r="M81" s="132"/>
      <c r="N81" s="132"/>
    </row>
    <row r="82" spans="3:14" ht="12.75">
      <c r="C82" s="132"/>
      <c r="D82" s="132"/>
      <c r="E82" s="132"/>
      <c r="F82" s="132"/>
      <c r="G82" s="132"/>
      <c r="H82" s="132"/>
      <c r="I82" s="132"/>
      <c r="J82" s="132"/>
      <c r="K82" s="132"/>
      <c r="L82" s="132"/>
      <c r="M82" s="132"/>
      <c r="N82" s="132"/>
    </row>
    <row r="83" spans="3:14" ht="12.75">
      <c r="C83" s="132"/>
      <c r="D83" s="132"/>
      <c r="E83" s="132"/>
      <c r="F83" s="132"/>
      <c r="G83" s="132"/>
      <c r="H83" s="132"/>
      <c r="I83" s="132"/>
      <c r="J83" s="132"/>
      <c r="K83" s="132"/>
      <c r="L83" s="132"/>
      <c r="M83" s="132"/>
      <c r="N83" s="132"/>
    </row>
    <row r="84" spans="3:14" ht="12.75">
      <c r="C84" s="132"/>
      <c r="D84" s="132"/>
      <c r="E84" s="132"/>
      <c r="F84" s="132"/>
      <c r="G84" s="132"/>
      <c r="H84" s="132"/>
      <c r="I84" s="132"/>
      <c r="J84" s="132"/>
      <c r="K84" s="132"/>
      <c r="L84" s="132"/>
      <c r="M84" s="132"/>
      <c r="N84" s="132"/>
    </row>
    <row r="85" spans="3:14" ht="12.75">
      <c r="C85" s="132"/>
      <c r="D85" s="132"/>
      <c r="E85" s="132"/>
      <c r="F85" s="132"/>
      <c r="G85" s="132"/>
      <c r="H85" s="132"/>
      <c r="I85" s="132"/>
      <c r="J85" s="132"/>
      <c r="K85" s="132"/>
      <c r="L85" s="132"/>
      <c r="M85" s="132"/>
      <c r="N85" s="132"/>
    </row>
    <row r="86" spans="3:14" ht="12.75">
      <c r="C86" s="132"/>
      <c r="D86" s="132"/>
      <c r="E86" s="132"/>
      <c r="F86" s="132"/>
      <c r="G86" s="132"/>
      <c r="H86" s="132"/>
      <c r="I86" s="132"/>
      <c r="J86" s="132"/>
      <c r="K86" s="132"/>
      <c r="L86" s="132"/>
      <c r="M86" s="132"/>
      <c r="N86" s="132"/>
    </row>
    <row r="87" spans="3:14" ht="12.75">
      <c r="C87" s="132"/>
      <c r="D87" s="132"/>
      <c r="E87" s="132"/>
      <c r="F87" s="132"/>
      <c r="G87" s="132"/>
      <c r="H87" s="132"/>
      <c r="I87" s="132"/>
      <c r="J87" s="132"/>
      <c r="K87" s="132"/>
      <c r="L87" s="132"/>
      <c r="M87" s="132"/>
      <c r="N87" s="132"/>
    </row>
    <row r="88" spans="3:14" ht="12.75">
      <c r="C88" s="132"/>
      <c r="D88" s="132"/>
      <c r="E88" s="132"/>
      <c r="F88" s="132"/>
      <c r="G88" s="132"/>
      <c r="H88" s="132"/>
      <c r="I88" s="132"/>
      <c r="J88" s="132"/>
      <c r="K88" s="132"/>
      <c r="L88" s="132"/>
      <c r="M88" s="132"/>
      <c r="N88" s="132"/>
    </row>
    <row r="89" spans="3:14" ht="12.75">
      <c r="C89" s="132"/>
      <c r="D89" s="132"/>
      <c r="E89" s="132"/>
      <c r="F89" s="132"/>
      <c r="G89" s="132"/>
      <c r="H89" s="132"/>
      <c r="I89" s="132"/>
      <c r="J89" s="132"/>
      <c r="K89" s="132"/>
      <c r="L89" s="132"/>
      <c r="M89" s="132"/>
      <c r="N89" s="132"/>
    </row>
    <row r="90" spans="3:14" ht="12.75">
      <c r="C90" s="132"/>
      <c r="D90" s="132"/>
      <c r="E90" s="132"/>
      <c r="F90" s="132"/>
      <c r="G90" s="132"/>
      <c r="H90" s="132"/>
      <c r="I90" s="132"/>
      <c r="J90" s="132"/>
      <c r="K90" s="132"/>
      <c r="L90" s="132"/>
      <c r="M90" s="132"/>
      <c r="N90" s="132"/>
    </row>
    <row r="91" spans="3:14" ht="12.75">
      <c r="C91" s="132"/>
      <c r="D91" s="132"/>
      <c r="E91" s="132"/>
      <c r="F91" s="132"/>
      <c r="G91" s="132"/>
      <c r="H91" s="132"/>
      <c r="I91" s="132"/>
      <c r="J91" s="132"/>
      <c r="K91" s="132"/>
      <c r="L91" s="132"/>
      <c r="M91" s="132"/>
      <c r="N91" s="132"/>
    </row>
    <row r="92" spans="3:14" ht="12.75">
      <c r="C92" s="132"/>
      <c r="D92" s="132"/>
      <c r="E92" s="132"/>
      <c r="F92" s="132"/>
      <c r="G92" s="132"/>
      <c r="H92" s="132"/>
      <c r="I92" s="132"/>
      <c r="J92" s="132"/>
      <c r="K92" s="132"/>
      <c r="L92" s="132"/>
      <c r="M92" s="132"/>
      <c r="N92" s="132"/>
    </row>
    <row r="93" spans="3:14" ht="12.75">
      <c r="C93" s="132"/>
      <c r="D93" s="132"/>
      <c r="E93" s="132"/>
      <c r="F93" s="132"/>
      <c r="G93" s="132"/>
      <c r="H93" s="132"/>
      <c r="I93" s="132"/>
      <c r="J93" s="132"/>
      <c r="K93" s="132"/>
      <c r="L93" s="132"/>
      <c r="M93" s="132"/>
      <c r="N93" s="132"/>
    </row>
    <row r="94" spans="3:14" ht="12.75">
      <c r="C94" s="132"/>
      <c r="D94" s="132"/>
      <c r="E94" s="132"/>
      <c r="F94" s="132"/>
      <c r="G94" s="132"/>
      <c r="H94" s="132"/>
      <c r="I94" s="132"/>
      <c r="J94" s="132"/>
      <c r="K94" s="132"/>
      <c r="L94" s="132"/>
      <c r="M94" s="132"/>
      <c r="N94" s="132"/>
    </row>
    <row r="95" spans="3:14" ht="12.75">
      <c r="C95" s="132"/>
      <c r="D95" s="132"/>
      <c r="E95" s="132"/>
      <c r="F95" s="132"/>
      <c r="G95" s="132"/>
      <c r="H95" s="132"/>
      <c r="I95" s="132"/>
      <c r="J95" s="132"/>
      <c r="K95" s="132"/>
      <c r="L95" s="132"/>
      <c r="M95" s="132"/>
      <c r="N95" s="132"/>
    </row>
    <row r="96" spans="3:14" ht="12.75">
      <c r="C96" s="132"/>
      <c r="D96" s="132"/>
      <c r="E96" s="132"/>
      <c r="F96" s="132"/>
      <c r="G96" s="132"/>
      <c r="H96" s="132"/>
      <c r="I96" s="132"/>
      <c r="J96" s="132"/>
      <c r="K96" s="132"/>
      <c r="L96" s="132"/>
      <c r="M96" s="132"/>
      <c r="N96" s="132"/>
    </row>
    <row r="97" spans="3:14" ht="12.75">
      <c r="C97" s="132"/>
      <c r="D97" s="132"/>
      <c r="E97" s="132"/>
      <c r="F97" s="132"/>
      <c r="G97" s="132"/>
      <c r="H97" s="132"/>
      <c r="I97" s="132"/>
      <c r="J97" s="132"/>
      <c r="K97" s="132"/>
      <c r="L97" s="132"/>
      <c r="M97" s="132"/>
      <c r="N97" s="132"/>
    </row>
    <row r="98" spans="3:14" ht="12.75">
      <c r="C98" s="132"/>
      <c r="D98" s="132"/>
      <c r="E98" s="132"/>
      <c r="F98" s="132"/>
      <c r="G98" s="132"/>
      <c r="H98" s="132"/>
      <c r="I98" s="132"/>
      <c r="J98" s="132"/>
      <c r="K98" s="132"/>
      <c r="L98" s="132"/>
      <c r="M98" s="132"/>
      <c r="N98" s="132"/>
    </row>
    <row r="99" spans="3:14" ht="12.75">
      <c r="C99" s="132"/>
      <c r="D99" s="132"/>
      <c r="E99" s="132"/>
      <c r="F99" s="132"/>
      <c r="G99" s="132"/>
      <c r="H99" s="132"/>
      <c r="I99" s="132"/>
      <c r="J99" s="132"/>
      <c r="K99" s="132"/>
      <c r="L99" s="132"/>
      <c r="M99" s="132"/>
      <c r="N99" s="132"/>
    </row>
    <row r="100" spans="3:14" ht="12.75">
      <c r="C100" s="132"/>
      <c r="D100" s="132"/>
      <c r="E100" s="132"/>
      <c r="F100" s="132"/>
      <c r="G100" s="132"/>
      <c r="H100" s="132"/>
      <c r="I100" s="132"/>
      <c r="J100" s="132"/>
      <c r="K100" s="132"/>
      <c r="L100" s="132"/>
      <c r="M100" s="132"/>
      <c r="N100" s="132"/>
    </row>
    <row r="101" spans="3:14" ht="12.75">
      <c r="C101" s="132"/>
      <c r="D101" s="132"/>
      <c r="E101" s="132"/>
      <c r="F101" s="132"/>
      <c r="G101" s="132"/>
      <c r="H101" s="132"/>
      <c r="I101" s="132"/>
      <c r="J101" s="132"/>
      <c r="K101" s="132"/>
      <c r="L101" s="132"/>
      <c r="M101" s="132"/>
      <c r="N101" s="132"/>
    </row>
    <row r="102" spans="3:14" ht="12.75">
      <c r="C102" s="132"/>
      <c r="D102" s="132"/>
      <c r="E102" s="132"/>
      <c r="F102" s="132"/>
      <c r="G102" s="132"/>
      <c r="H102" s="132"/>
      <c r="I102" s="132"/>
      <c r="J102" s="132"/>
      <c r="K102" s="132"/>
      <c r="L102" s="132"/>
      <c r="M102" s="132"/>
      <c r="N102" s="132"/>
    </row>
    <row r="103" spans="3:14" ht="12.75">
      <c r="C103" s="132"/>
      <c r="D103" s="132"/>
      <c r="E103" s="132"/>
      <c r="F103" s="132"/>
      <c r="G103" s="132"/>
      <c r="H103" s="132"/>
      <c r="I103" s="132"/>
      <c r="J103" s="132"/>
      <c r="K103" s="132"/>
      <c r="L103" s="132"/>
      <c r="M103" s="132"/>
      <c r="N103" s="132"/>
    </row>
    <row r="104" spans="3:14" ht="12.75">
      <c r="C104" s="132"/>
      <c r="D104" s="132"/>
      <c r="E104" s="132"/>
      <c r="F104" s="132"/>
      <c r="G104" s="132"/>
      <c r="H104" s="132"/>
      <c r="I104" s="132"/>
      <c r="J104" s="132"/>
      <c r="K104" s="132"/>
      <c r="L104" s="132"/>
      <c r="M104" s="132"/>
      <c r="N104" s="132"/>
    </row>
    <row r="105" spans="3:14" ht="12.75">
      <c r="C105" s="132"/>
      <c r="D105" s="132"/>
      <c r="E105" s="132"/>
      <c r="F105" s="132"/>
      <c r="G105" s="132"/>
      <c r="H105" s="132"/>
      <c r="I105" s="132"/>
      <c r="J105" s="132"/>
      <c r="K105" s="132"/>
      <c r="L105" s="132"/>
      <c r="M105" s="132"/>
      <c r="N105" s="132"/>
    </row>
    <row r="106" spans="3:14" ht="12.75">
      <c r="C106" s="132"/>
      <c r="D106" s="132"/>
      <c r="E106" s="132"/>
      <c r="F106" s="132"/>
      <c r="G106" s="132"/>
      <c r="H106" s="132"/>
      <c r="I106" s="132"/>
      <c r="J106" s="132"/>
      <c r="K106" s="132"/>
      <c r="L106" s="132"/>
      <c r="M106" s="132"/>
      <c r="N106" s="132"/>
    </row>
    <row r="107" spans="3:14" ht="12.75">
      <c r="C107" s="132"/>
      <c r="D107" s="132"/>
      <c r="E107" s="132"/>
      <c r="F107" s="132"/>
      <c r="G107" s="132"/>
      <c r="H107" s="132"/>
      <c r="I107" s="132"/>
      <c r="J107" s="132"/>
      <c r="K107" s="132"/>
      <c r="L107" s="132"/>
      <c r="M107" s="132"/>
      <c r="N107" s="132"/>
    </row>
    <row r="108" spans="3:14" ht="12.75">
      <c r="C108" s="132"/>
      <c r="D108" s="132"/>
      <c r="E108" s="132"/>
      <c r="F108" s="132"/>
      <c r="G108" s="132"/>
      <c r="H108" s="132"/>
      <c r="I108" s="132"/>
      <c r="J108" s="132"/>
      <c r="K108" s="132"/>
      <c r="L108" s="132"/>
      <c r="M108" s="132"/>
      <c r="N108" s="132"/>
    </row>
    <row r="109" spans="3:14" ht="12.75">
      <c r="C109" s="132"/>
      <c r="D109" s="132"/>
      <c r="E109" s="132"/>
      <c r="F109" s="132"/>
      <c r="G109" s="132"/>
      <c r="H109" s="132"/>
      <c r="I109" s="132"/>
      <c r="J109" s="132"/>
      <c r="K109" s="132"/>
      <c r="L109" s="132"/>
      <c r="M109" s="132"/>
      <c r="N109" s="132"/>
    </row>
    <row r="110" spans="3:14" ht="12.75">
      <c r="C110" s="132"/>
      <c r="D110" s="132"/>
      <c r="E110" s="132"/>
      <c r="F110" s="132"/>
      <c r="G110" s="132"/>
      <c r="H110" s="132"/>
      <c r="I110" s="132"/>
      <c r="J110" s="132"/>
      <c r="K110" s="132"/>
      <c r="L110" s="132"/>
      <c r="M110" s="132"/>
      <c r="N110" s="132"/>
    </row>
    <row r="111" spans="3:14" ht="12.75">
      <c r="C111" s="132"/>
      <c r="D111" s="132"/>
      <c r="E111" s="132"/>
      <c r="F111" s="132"/>
      <c r="G111" s="132"/>
      <c r="H111" s="132"/>
      <c r="I111" s="132"/>
      <c r="J111" s="132"/>
      <c r="K111" s="132"/>
      <c r="L111" s="132"/>
      <c r="M111" s="132"/>
      <c r="N111" s="132"/>
    </row>
    <row r="112" spans="3:14" ht="12.75">
      <c r="C112" s="132"/>
      <c r="D112" s="132"/>
      <c r="E112" s="132"/>
      <c r="F112" s="132"/>
      <c r="G112" s="132"/>
      <c r="H112" s="132"/>
      <c r="I112" s="132"/>
      <c r="J112" s="132"/>
      <c r="K112" s="132"/>
      <c r="L112" s="132"/>
      <c r="M112" s="132"/>
      <c r="N112" s="132"/>
    </row>
    <row r="113" spans="3:14" ht="12.75">
      <c r="C113" s="132"/>
      <c r="D113" s="132"/>
      <c r="E113" s="132"/>
      <c r="F113" s="132"/>
      <c r="G113" s="132"/>
      <c r="H113" s="132"/>
      <c r="I113" s="132"/>
      <c r="J113" s="132"/>
      <c r="K113" s="132"/>
      <c r="L113" s="132"/>
      <c r="M113" s="132"/>
      <c r="N113" s="132"/>
    </row>
    <row r="114" spans="3:14" ht="12.75">
      <c r="C114" s="132"/>
      <c r="D114" s="132"/>
      <c r="E114" s="132"/>
      <c r="F114" s="132"/>
      <c r="G114" s="132"/>
      <c r="H114" s="132"/>
      <c r="I114" s="132"/>
      <c r="J114" s="132"/>
      <c r="K114" s="132"/>
      <c r="L114" s="132"/>
      <c r="M114" s="132"/>
      <c r="N114" s="132"/>
    </row>
    <row r="115" spans="3:14" ht="12.75">
      <c r="C115" s="132"/>
      <c r="D115" s="132"/>
      <c r="E115" s="132"/>
      <c r="F115" s="132"/>
      <c r="G115" s="132"/>
      <c r="H115" s="132"/>
      <c r="I115" s="132"/>
      <c r="J115" s="132"/>
      <c r="K115" s="132"/>
      <c r="L115" s="132"/>
      <c r="M115" s="132"/>
      <c r="N115" s="132"/>
    </row>
    <row r="116" spans="3:14" ht="12.75">
      <c r="C116" s="132"/>
      <c r="D116" s="132"/>
      <c r="E116" s="132"/>
      <c r="F116" s="132"/>
      <c r="G116" s="132"/>
      <c r="H116" s="132"/>
      <c r="I116" s="132"/>
      <c r="J116" s="132"/>
      <c r="K116" s="132"/>
      <c r="L116" s="132"/>
      <c r="M116" s="132"/>
      <c r="N116" s="132"/>
    </row>
    <row r="117" spans="3:14" ht="12.75">
      <c r="C117" s="132"/>
      <c r="D117" s="132"/>
      <c r="E117" s="132"/>
      <c r="F117" s="132"/>
      <c r="G117" s="132"/>
      <c r="H117" s="132"/>
      <c r="I117" s="132"/>
      <c r="J117" s="132"/>
      <c r="K117" s="132"/>
      <c r="L117" s="132"/>
      <c r="M117" s="132"/>
      <c r="N117" s="132"/>
    </row>
    <row r="118" spans="3:14" ht="12.75">
      <c r="C118" s="132"/>
      <c r="D118" s="132"/>
      <c r="E118" s="132"/>
      <c r="F118" s="132"/>
      <c r="G118" s="132"/>
      <c r="H118" s="132"/>
      <c r="I118" s="132"/>
      <c r="J118" s="132"/>
      <c r="K118" s="132"/>
      <c r="L118" s="132"/>
      <c r="M118" s="132"/>
      <c r="N118" s="132"/>
    </row>
    <row r="119" spans="3:14" ht="12.75">
      <c r="C119" s="132"/>
      <c r="D119" s="132"/>
      <c r="E119" s="132"/>
      <c r="F119" s="132"/>
      <c r="G119" s="132"/>
      <c r="H119" s="132"/>
      <c r="I119" s="132"/>
      <c r="J119" s="132"/>
      <c r="K119" s="132"/>
      <c r="L119" s="132"/>
      <c r="M119" s="132"/>
      <c r="N119" s="132"/>
    </row>
    <row r="120" spans="3:14" ht="12.75">
      <c r="C120" s="132"/>
      <c r="D120" s="132"/>
      <c r="E120" s="132"/>
      <c r="F120" s="132"/>
      <c r="G120" s="132"/>
      <c r="H120" s="132"/>
      <c r="I120" s="132"/>
      <c r="J120" s="132"/>
      <c r="K120" s="132"/>
      <c r="L120" s="132"/>
      <c r="M120" s="132"/>
      <c r="N120" s="132"/>
    </row>
    <row r="121" spans="3:14" ht="12.75">
      <c r="C121" s="132"/>
      <c r="D121" s="132"/>
      <c r="E121" s="132"/>
      <c r="F121" s="132"/>
      <c r="G121" s="132"/>
      <c r="H121" s="132"/>
      <c r="I121" s="132"/>
      <c r="J121" s="132"/>
      <c r="K121" s="132"/>
      <c r="L121" s="132"/>
      <c r="M121" s="132"/>
      <c r="N121" s="132"/>
    </row>
    <row r="122" spans="3:14" ht="12.75">
      <c r="C122" s="132"/>
      <c r="D122" s="132"/>
      <c r="E122" s="132"/>
      <c r="F122" s="132"/>
      <c r="G122" s="132"/>
      <c r="H122" s="132"/>
      <c r="I122" s="132"/>
      <c r="J122" s="132"/>
      <c r="K122" s="132"/>
      <c r="L122" s="132"/>
      <c r="M122" s="132"/>
      <c r="N122" s="132"/>
    </row>
    <row r="123" spans="3:14" ht="12.75">
      <c r="C123" s="132"/>
      <c r="D123" s="132"/>
      <c r="E123" s="132"/>
      <c r="F123" s="132"/>
      <c r="G123" s="132"/>
      <c r="H123" s="132"/>
      <c r="I123" s="132"/>
      <c r="J123" s="132"/>
      <c r="K123" s="132"/>
      <c r="L123" s="132"/>
      <c r="M123" s="132"/>
      <c r="N123" s="132"/>
    </row>
    <row r="124" spans="3:14" ht="12.75">
      <c r="C124" s="132"/>
      <c r="D124" s="132"/>
      <c r="E124" s="132"/>
      <c r="F124" s="132"/>
      <c r="G124" s="132"/>
      <c r="H124" s="132"/>
      <c r="I124" s="132"/>
      <c r="J124" s="132"/>
      <c r="K124" s="132"/>
      <c r="L124" s="132"/>
      <c r="M124" s="132"/>
      <c r="N124" s="132"/>
    </row>
    <row r="125" spans="3:14" ht="12.75">
      <c r="C125" s="132"/>
      <c r="D125" s="132"/>
      <c r="E125" s="132"/>
      <c r="F125" s="132"/>
      <c r="G125" s="132"/>
      <c r="H125" s="132"/>
      <c r="I125" s="132"/>
      <c r="J125" s="132"/>
      <c r="K125" s="132"/>
      <c r="L125" s="132"/>
      <c r="M125" s="132"/>
      <c r="N125" s="132"/>
    </row>
    <row r="126" spans="3:14" ht="12.75">
      <c r="C126" s="132"/>
      <c r="D126" s="132"/>
      <c r="E126" s="132"/>
      <c r="F126" s="132"/>
      <c r="G126" s="132"/>
      <c r="H126" s="132"/>
      <c r="I126" s="132"/>
      <c r="J126" s="132"/>
      <c r="K126" s="132"/>
      <c r="L126" s="132"/>
      <c r="M126" s="132"/>
      <c r="N126" s="132"/>
    </row>
    <row r="127" spans="3:14" ht="12.75">
      <c r="C127" s="132"/>
      <c r="D127" s="132"/>
      <c r="E127" s="132"/>
      <c r="F127" s="132"/>
      <c r="G127" s="132"/>
      <c r="H127" s="132"/>
      <c r="I127" s="132"/>
      <c r="J127" s="132"/>
      <c r="K127" s="132"/>
      <c r="L127" s="132"/>
      <c r="M127" s="132"/>
      <c r="N127" s="132"/>
    </row>
    <row r="128" spans="3:14" ht="12.75">
      <c r="C128" s="132"/>
      <c r="D128" s="132"/>
      <c r="E128" s="132"/>
      <c r="F128" s="132"/>
      <c r="G128" s="132"/>
      <c r="H128" s="132"/>
      <c r="I128" s="132"/>
      <c r="J128" s="132"/>
      <c r="K128" s="132"/>
      <c r="L128" s="132"/>
      <c r="M128" s="132"/>
      <c r="N128" s="132"/>
    </row>
    <row r="129" spans="3:14" ht="12.75">
      <c r="C129" s="132"/>
      <c r="D129" s="132"/>
      <c r="E129" s="132"/>
      <c r="F129" s="132"/>
      <c r="G129" s="132"/>
      <c r="H129" s="132"/>
      <c r="I129" s="132"/>
      <c r="J129" s="132"/>
      <c r="K129" s="132"/>
      <c r="L129" s="132"/>
      <c r="M129" s="132"/>
      <c r="N129" s="132"/>
    </row>
    <row r="130" spans="3:14" ht="12.75">
      <c r="C130" s="132"/>
      <c r="D130" s="132"/>
      <c r="E130" s="132"/>
      <c r="F130" s="132"/>
      <c r="G130" s="132"/>
      <c r="H130" s="132"/>
      <c r="I130" s="132"/>
      <c r="J130" s="132"/>
      <c r="K130" s="132"/>
      <c r="L130" s="132"/>
      <c r="M130" s="132"/>
      <c r="N130" s="132"/>
    </row>
    <row r="131" spans="3:14" ht="12.75">
      <c r="C131" s="132"/>
      <c r="D131" s="132"/>
      <c r="E131" s="132"/>
      <c r="F131" s="132"/>
      <c r="G131" s="132"/>
      <c r="H131" s="132"/>
      <c r="I131" s="132"/>
      <c r="J131" s="132"/>
      <c r="K131" s="132"/>
      <c r="L131" s="132"/>
      <c r="M131" s="132"/>
      <c r="N131" s="132"/>
    </row>
    <row r="132" spans="3:14" ht="12.75">
      <c r="C132" s="132"/>
      <c r="D132" s="132"/>
      <c r="E132" s="132"/>
      <c r="F132" s="132"/>
      <c r="G132" s="132"/>
      <c r="H132" s="132"/>
      <c r="I132" s="132"/>
      <c r="J132" s="132"/>
      <c r="K132" s="132"/>
      <c r="L132" s="132"/>
      <c r="M132" s="132"/>
      <c r="N132" s="132"/>
    </row>
    <row r="133" spans="3:14" ht="12.75">
      <c r="C133" s="132"/>
      <c r="D133" s="132"/>
      <c r="E133" s="132"/>
      <c r="F133" s="132"/>
      <c r="G133" s="132"/>
      <c r="H133" s="132"/>
      <c r="I133" s="132"/>
      <c r="J133" s="132"/>
      <c r="K133" s="132"/>
      <c r="L133" s="132"/>
      <c r="M133" s="132"/>
      <c r="N133" s="132"/>
    </row>
    <row r="134" spans="3:14" ht="12.75">
      <c r="C134" s="132"/>
      <c r="D134" s="132"/>
      <c r="E134" s="132"/>
      <c r="F134" s="132"/>
      <c r="G134" s="132"/>
      <c r="H134" s="132"/>
      <c r="I134" s="132"/>
      <c r="J134" s="132"/>
      <c r="K134" s="132"/>
      <c r="L134" s="132"/>
      <c r="M134" s="132"/>
      <c r="N134" s="132"/>
    </row>
    <row r="135" spans="3:14" ht="12.75">
      <c r="C135" s="132"/>
      <c r="D135" s="132"/>
      <c r="E135" s="132"/>
      <c r="F135" s="132"/>
      <c r="G135" s="132"/>
      <c r="H135" s="132"/>
      <c r="I135" s="132"/>
      <c r="J135" s="132"/>
      <c r="K135" s="132"/>
      <c r="L135" s="132"/>
      <c r="M135" s="132"/>
      <c r="N135" s="132"/>
    </row>
    <row r="136" spans="3:14" ht="12.75">
      <c r="C136" s="132"/>
      <c r="D136" s="132"/>
      <c r="E136" s="132"/>
      <c r="F136" s="132"/>
      <c r="G136" s="132"/>
      <c r="H136" s="132"/>
      <c r="I136" s="132"/>
      <c r="J136" s="132"/>
      <c r="K136" s="132"/>
      <c r="L136" s="132"/>
      <c r="M136" s="132"/>
      <c r="N136" s="132"/>
    </row>
    <row r="137" spans="3:14" ht="12.75">
      <c r="C137" s="132"/>
      <c r="D137" s="132"/>
      <c r="E137" s="132"/>
      <c r="F137" s="132"/>
      <c r="G137" s="132"/>
      <c r="H137" s="132"/>
      <c r="I137" s="132"/>
      <c r="J137" s="132"/>
      <c r="K137" s="132"/>
      <c r="L137" s="132"/>
      <c r="M137" s="132"/>
      <c r="N137" s="132"/>
    </row>
    <row r="138" spans="3:14" ht="12.75">
      <c r="C138" s="132"/>
      <c r="D138" s="132"/>
      <c r="E138" s="132"/>
      <c r="F138" s="132"/>
      <c r="G138" s="132"/>
      <c r="H138" s="132"/>
      <c r="I138" s="132"/>
      <c r="J138" s="132"/>
      <c r="K138" s="132"/>
      <c r="L138" s="132"/>
      <c r="M138" s="132"/>
      <c r="N138" s="132"/>
    </row>
    <row r="139" spans="3:14" ht="12.75">
      <c r="C139" s="132"/>
      <c r="D139" s="132"/>
      <c r="E139" s="132"/>
      <c r="F139" s="132"/>
      <c r="G139" s="132"/>
      <c r="H139" s="132"/>
      <c r="I139" s="132"/>
      <c r="J139" s="132"/>
      <c r="K139" s="132"/>
      <c r="L139" s="132"/>
      <c r="M139" s="132"/>
      <c r="N139" s="132"/>
    </row>
    <row r="140" spans="3:14" ht="12.75">
      <c r="C140" s="132"/>
      <c r="D140" s="132"/>
      <c r="E140" s="132"/>
      <c r="F140" s="132"/>
      <c r="G140" s="132"/>
      <c r="H140" s="132"/>
      <c r="I140" s="132"/>
      <c r="J140" s="132"/>
      <c r="K140" s="132"/>
      <c r="L140" s="132"/>
      <c r="M140" s="132"/>
      <c r="N140" s="132"/>
    </row>
    <row r="141" spans="3:14" ht="12.75">
      <c r="C141" s="132"/>
      <c r="D141" s="132"/>
      <c r="E141" s="132"/>
      <c r="F141" s="132"/>
      <c r="G141" s="132"/>
      <c r="H141" s="132"/>
      <c r="I141" s="132"/>
      <c r="J141" s="132"/>
      <c r="K141" s="132"/>
      <c r="L141" s="132"/>
      <c r="M141" s="132"/>
      <c r="N141" s="132"/>
    </row>
    <row r="142" spans="3:14" ht="12.75">
      <c r="C142" s="132"/>
      <c r="D142" s="132"/>
      <c r="E142" s="132"/>
      <c r="F142" s="132"/>
      <c r="G142" s="132"/>
      <c r="H142" s="132"/>
      <c r="I142" s="132"/>
      <c r="J142" s="132"/>
      <c r="K142" s="132"/>
      <c r="L142" s="132"/>
      <c r="M142" s="132"/>
      <c r="N142" s="132"/>
    </row>
    <row r="143" spans="3:14" ht="12.75">
      <c r="C143" s="132"/>
      <c r="D143" s="132"/>
      <c r="E143" s="132"/>
      <c r="F143" s="132"/>
      <c r="G143" s="132"/>
      <c r="H143" s="132"/>
      <c r="I143" s="132"/>
      <c r="J143" s="132"/>
      <c r="K143" s="132"/>
      <c r="L143" s="132"/>
      <c r="M143" s="132"/>
      <c r="N143" s="132"/>
    </row>
    <row r="144" spans="3:14" ht="12.75">
      <c r="C144" s="132"/>
      <c r="D144" s="132"/>
      <c r="E144" s="132"/>
      <c r="F144" s="132"/>
      <c r="G144" s="132"/>
      <c r="H144" s="132"/>
      <c r="I144" s="132"/>
      <c r="J144" s="132"/>
      <c r="K144" s="132"/>
      <c r="L144" s="132"/>
      <c r="M144" s="132"/>
      <c r="N144" s="132"/>
    </row>
    <row r="145" spans="3:14" ht="12.75">
      <c r="C145" s="132"/>
      <c r="D145" s="132"/>
      <c r="E145" s="132"/>
      <c r="F145" s="132"/>
      <c r="G145" s="132"/>
      <c r="H145" s="132"/>
      <c r="I145" s="132"/>
      <c r="J145" s="132"/>
      <c r="K145" s="132"/>
      <c r="L145" s="132"/>
      <c r="M145" s="132"/>
      <c r="N145" s="132"/>
    </row>
    <row r="146" spans="3:14" ht="12.75">
      <c r="C146" s="132"/>
      <c r="D146" s="132"/>
      <c r="E146" s="132"/>
      <c r="F146" s="132"/>
      <c r="G146" s="132"/>
      <c r="H146" s="132"/>
      <c r="I146" s="132"/>
      <c r="J146" s="132"/>
      <c r="K146" s="132"/>
      <c r="L146" s="132"/>
      <c r="M146" s="132"/>
      <c r="N146" s="132"/>
    </row>
    <row r="147" spans="3:14" ht="12.75">
      <c r="C147" s="132"/>
      <c r="D147" s="132"/>
      <c r="E147" s="132"/>
      <c r="F147" s="132"/>
      <c r="G147" s="132"/>
      <c r="H147" s="132"/>
      <c r="I147" s="132"/>
      <c r="J147" s="132"/>
      <c r="K147" s="132"/>
      <c r="L147" s="132"/>
      <c r="M147" s="132"/>
      <c r="N147" s="132"/>
    </row>
    <row r="148" spans="3:14" ht="12.75">
      <c r="C148" s="132"/>
      <c r="D148" s="132"/>
      <c r="E148" s="132"/>
      <c r="F148" s="132"/>
      <c r="G148" s="132"/>
      <c r="H148" s="132"/>
      <c r="I148" s="132"/>
      <c r="J148" s="132"/>
      <c r="K148" s="132"/>
      <c r="L148" s="132"/>
      <c r="M148" s="132"/>
      <c r="N148" s="132"/>
    </row>
    <row r="149" spans="3:14" ht="12.75">
      <c r="C149" s="132"/>
      <c r="D149" s="132"/>
      <c r="E149" s="132"/>
      <c r="F149" s="132"/>
      <c r="G149" s="132"/>
      <c r="H149" s="132"/>
      <c r="I149" s="132"/>
      <c r="J149" s="132"/>
      <c r="K149" s="132"/>
      <c r="L149" s="132"/>
      <c r="M149" s="132"/>
      <c r="N149" s="132"/>
    </row>
    <row r="150" spans="3:14" ht="12.75">
      <c r="C150" s="132"/>
      <c r="D150" s="132"/>
      <c r="E150" s="132"/>
      <c r="F150" s="132"/>
      <c r="G150" s="132"/>
      <c r="H150" s="132"/>
      <c r="I150" s="132"/>
      <c r="J150" s="132"/>
      <c r="K150" s="132"/>
      <c r="L150" s="132"/>
      <c r="M150" s="132"/>
      <c r="N150" s="132"/>
    </row>
    <row r="151" spans="3:14" ht="12.75">
      <c r="C151" s="132"/>
      <c r="D151" s="132"/>
      <c r="E151" s="132"/>
      <c r="F151" s="132"/>
      <c r="G151" s="132"/>
      <c r="H151" s="132"/>
      <c r="I151" s="132"/>
      <c r="J151" s="132"/>
      <c r="K151" s="132"/>
      <c r="L151" s="132"/>
      <c r="M151" s="132"/>
      <c r="N151" s="132"/>
    </row>
    <row r="152" spans="3:14" ht="12.75">
      <c r="C152" s="132"/>
      <c r="D152" s="132"/>
      <c r="E152" s="132"/>
      <c r="F152" s="132"/>
      <c r="G152" s="132"/>
      <c r="H152" s="132"/>
      <c r="I152" s="132"/>
      <c r="J152" s="132"/>
      <c r="K152" s="132"/>
      <c r="L152" s="132"/>
      <c r="M152" s="132"/>
      <c r="N152" s="132"/>
    </row>
    <row r="153" spans="3:14" ht="12.75">
      <c r="C153" s="132"/>
      <c r="D153" s="132"/>
      <c r="E153" s="132"/>
      <c r="F153" s="132"/>
      <c r="G153" s="132"/>
      <c r="H153" s="132"/>
      <c r="I153" s="132"/>
      <c r="J153" s="132"/>
      <c r="K153" s="132"/>
      <c r="L153" s="132"/>
      <c r="M153" s="132"/>
      <c r="N153" s="132"/>
    </row>
    <row r="154" spans="3:14" ht="12.75">
      <c r="C154" s="132"/>
      <c r="D154" s="132"/>
      <c r="E154" s="132"/>
      <c r="F154" s="132"/>
      <c r="G154" s="132"/>
      <c r="H154" s="132"/>
      <c r="I154" s="132"/>
      <c r="J154" s="132"/>
      <c r="K154" s="132"/>
      <c r="L154" s="132"/>
      <c r="M154" s="132"/>
      <c r="N154" s="132"/>
    </row>
    <row r="155" spans="3:14" ht="12.75">
      <c r="C155" s="132"/>
      <c r="D155" s="132"/>
      <c r="E155" s="132"/>
      <c r="F155" s="132"/>
      <c r="G155" s="132"/>
      <c r="H155" s="132"/>
      <c r="I155" s="132"/>
      <c r="J155" s="132"/>
      <c r="K155" s="132"/>
      <c r="L155" s="132"/>
      <c r="M155" s="132"/>
      <c r="N155" s="132"/>
    </row>
    <row r="156" spans="3:14" ht="12.75">
      <c r="C156" s="132"/>
      <c r="D156" s="132"/>
      <c r="E156" s="132"/>
      <c r="F156" s="132"/>
      <c r="G156" s="132"/>
      <c r="H156" s="132"/>
      <c r="I156" s="132"/>
      <c r="J156" s="132"/>
      <c r="K156" s="132"/>
      <c r="L156" s="132"/>
      <c r="M156" s="132"/>
      <c r="N156" s="132"/>
    </row>
    <row r="157" spans="3:14" ht="12.75">
      <c r="C157" s="132"/>
      <c r="D157" s="132"/>
      <c r="E157" s="132"/>
      <c r="F157" s="132"/>
      <c r="G157" s="132"/>
      <c r="H157" s="132"/>
      <c r="I157" s="132"/>
      <c r="J157" s="132"/>
      <c r="K157" s="132"/>
      <c r="L157" s="132"/>
      <c r="M157" s="132"/>
      <c r="N157" s="132"/>
    </row>
    <row r="158" spans="3:14" ht="12.75">
      <c r="C158" s="132"/>
      <c r="D158" s="132"/>
      <c r="E158" s="132"/>
      <c r="F158" s="132"/>
      <c r="G158" s="132"/>
      <c r="H158" s="132"/>
      <c r="I158" s="132"/>
      <c r="J158" s="132"/>
      <c r="K158" s="132"/>
      <c r="L158" s="132"/>
      <c r="M158" s="132"/>
      <c r="N158" s="132"/>
    </row>
    <row r="159" spans="3:14" ht="12.75">
      <c r="C159" s="132"/>
      <c r="D159" s="132"/>
      <c r="E159" s="132"/>
      <c r="F159" s="132"/>
      <c r="G159" s="132"/>
      <c r="H159" s="132"/>
      <c r="I159" s="132"/>
      <c r="J159" s="132"/>
      <c r="K159" s="132"/>
      <c r="L159" s="132"/>
      <c r="M159" s="132"/>
      <c r="N159" s="132"/>
    </row>
    <row r="160" spans="3:14" ht="12.75">
      <c r="C160" s="132"/>
      <c r="D160" s="132"/>
      <c r="E160" s="132"/>
      <c r="F160" s="132"/>
      <c r="G160" s="132"/>
      <c r="H160" s="132"/>
      <c r="I160" s="132"/>
      <c r="J160" s="132"/>
      <c r="K160" s="132"/>
      <c r="L160" s="132"/>
      <c r="M160" s="132"/>
      <c r="N160" s="132"/>
    </row>
    <row r="161" spans="3:14" ht="12.75">
      <c r="C161" s="132"/>
      <c r="D161" s="132"/>
      <c r="E161" s="132"/>
      <c r="F161" s="132"/>
      <c r="G161" s="132"/>
      <c r="H161" s="132"/>
      <c r="I161" s="132"/>
      <c r="J161" s="132"/>
      <c r="K161" s="132"/>
      <c r="L161" s="132"/>
      <c r="M161" s="132"/>
      <c r="N161" s="132"/>
    </row>
    <row r="162" spans="3:14" ht="12.75">
      <c r="C162" s="132"/>
      <c r="D162" s="132"/>
      <c r="E162" s="132"/>
      <c r="F162" s="132"/>
      <c r="G162" s="132"/>
      <c r="H162" s="132"/>
      <c r="I162" s="132"/>
      <c r="J162" s="132"/>
      <c r="K162" s="132"/>
      <c r="L162" s="132"/>
      <c r="M162" s="132"/>
      <c r="N162" s="132"/>
    </row>
    <row r="163" spans="3:14" ht="12.75">
      <c r="C163" s="132"/>
      <c r="D163" s="132"/>
      <c r="E163" s="132"/>
      <c r="F163" s="132"/>
      <c r="G163" s="132"/>
      <c r="H163" s="132"/>
      <c r="I163" s="132"/>
      <c r="J163" s="132"/>
      <c r="K163" s="132"/>
      <c r="L163" s="132"/>
      <c r="M163" s="132"/>
      <c r="N163" s="132"/>
    </row>
    <row r="164" spans="3:14" ht="12.75">
      <c r="C164" s="132"/>
      <c r="D164" s="132"/>
      <c r="E164" s="132"/>
      <c r="F164" s="132"/>
      <c r="G164" s="132"/>
      <c r="H164" s="132"/>
      <c r="I164" s="132"/>
      <c r="J164" s="132"/>
      <c r="K164" s="132"/>
      <c r="L164" s="132"/>
      <c r="M164" s="132"/>
      <c r="N164" s="132"/>
    </row>
    <row r="165" spans="3:14" ht="12.75">
      <c r="C165" s="132"/>
      <c r="D165" s="132"/>
      <c r="E165" s="132"/>
      <c r="F165" s="132"/>
      <c r="G165" s="132"/>
      <c r="H165" s="132"/>
      <c r="I165" s="132"/>
      <c r="J165" s="132"/>
      <c r="K165" s="132"/>
      <c r="L165" s="132"/>
      <c r="M165" s="132"/>
      <c r="N165" s="132"/>
    </row>
    <row r="166" spans="3:14" ht="12.75">
      <c r="C166" s="132"/>
      <c r="D166" s="132"/>
      <c r="E166" s="132"/>
      <c r="F166" s="132"/>
      <c r="G166" s="132"/>
      <c r="H166" s="132"/>
      <c r="I166" s="132"/>
      <c r="J166" s="132"/>
      <c r="K166" s="132"/>
      <c r="L166" s="132"/>
      <c r="M166" s="132"/>
      <c r="N166" s="132"/>
    </row>
    <row r="167" spans="3:14" ht="12.75">
      <c r="C167" s="132"/>
      <c r="D167" s="132"/>
      <c r="E167" s="132"/>
      <c r="F167" s="132"/>
      <c r="G167" s="132"/>
      <c r="H167" s="132"/>
      <c r="I167" s="132"/>
      <c r="J167" s="132"/>
      <c r="K167" s="132"/>
      <c r="L167" s="132"/>
      <c r="M167" s="132"/>
      <c r="N167" s="132"/>
    </row>
    <row r="168" spans="3:14" ht="12.75">
      <c r="C168" s="132"/>
      <c r="D168" s="132"/>
      <c r="E168" s="132"/>
      <c r="F168" s="132"/>
      <c r="G168" s="132"/>
      <c r="H168" s="132"/>
      <c r="I168" s="132"/>
      <c r="J168" s="132"/>
      <c r="K168" s="132"/>
      <c r="L168" s="132"/>
      <c r="M168" s="132"/>
      <c r="N168" s="132"/>
    </row>
    <row r="169" spans="3:14" ht="12.75">
      <c r="C169" s="132"/>
      <c r="D169" s="132"/>
      <c r="E169" s="132"/>
      <c r="F169" s="132"/>
      <c r="G169" s="132"/>
      <c r="H169" s="132"/>
      <c r="I169" s="132"/>
      <c r="J169" s="132"/>
      <c r="K169" s="132"/>
      <c r="L169" s="132"/>
      <c r="M169" s="132"/>
      <c r="N169" s="132"/>
    </row>
    <row r="170" spans="3:14" ht="12.75">
      <c r="C170" s="132"/>
      <c r="D170" s="132"/>
      <c r="E170" s="132"/>
      <c r="F170" s="132"/>
      <c r="G170" s="132"/>
      <c r="H170" s="132"/>
      <c r="I170" s="132"/>
      <c r="J170" s="132"/>
      <c r="K170" s="132"/>
      <c r="L170" s="132"/>
      <c r="M170" s="132"/>
      <c r="N170" s="132"/>
    </row>
    <row r="171" spans="3:14" ht="12.75">
      <c r="C171" s="132"/>
      <c r="D171" s="132"/>
      <c r="E171" s="132"/>
      <c r="F171" s="132"/>
      <c r="G171" s="132"/>
      <c r="H171" s="132"/>
      <c r="I171" s="132"/>
      <c r="J171" s="132"/>
      <c r="K171" s="132"/>
      <c r="L171" s="132"/>
      <c r="M171" s="132"/>
      <c r="N171" s="132"/>
    </row>
    <row r="172" spans="3:14" ht="12.75">
      <c r="C172" s="132"/>
      <c r="D172" s="132"/>
      <c r="E172" s="132"/>
      <c r="F172" s="132"/>
      <c r="G172" s="132"/>
      <c r="H172" s="132"/>
      <c r="I172" s="132"/>
      <c r="J172" s="132"/>
      <c r="K172" s="132"/>
      <c r="L172" s="132"/>
      <c r="M172" s="132"/>
      <c r="N172" s="132"/>
    </row>
    <row r="173" spans="3:14" ht="12.75">
      <c r="C173" s="132"/>
      <c r="D173" s="132"/>
      <c r="E173" s="132"/>
      <c r="F173" s="132"/>
      <c r="G173" s="132"/>
      <c r="H173" s="132"/>
      <c r="I173" s="132"/>
      <c r="J173" s="132"/>
      <c r="K173" s="132"/>
      <c r="L173" s="132"/>
      <c r="M173" s="132"/>
      <c r="N173" s="132"/>
    </row>
    <row r="174" spans="3:14" ht="12.75">
      <c r="C174" s="132"/>
      <c r="D174" s="132"/>
      <c r="E174" s="132"/>
      <c r="F174" s="132"/>
      <c r="G174" s="132"/>
      <c r="H174" s="132"/>
      <c r="I174" s="132"/>
      <c r="J174" s="132"/>
      <c r="K174" s="132"/>
      <c r="L174" s="132"/>
      <c r="M174" s="132"/>
      <c r="N174" s="132"/>
    </row>
    <row r="175" spans="3:14" ht="12.75">
      <c r="C175" s="132"/>
      <c r="D175" s="132"/>
      <c r="E175" s="132"/>
      <c r="F175" s="132"/>
      <c r="G175" s="132"/>
      <c r="H175" s="132"/>
      <c r="I175" s="132"/>
      <c r="J175" s="132"/>
      <c r="K175" s="132"/>
      <c r="L175" s="132"/>
      <c r="M175" s="132"/>
      <c r="N175" s="132"/>
    </row>
    <row r="176" spans="3:14" ht="12.75">
      <c r="C176" s="132"/>
      <c r="D176" s="132"/>
      <c r="E176" s="132"/>
      <c r="F176" s="132"/>
      <c r="G176" s="132"/>
      <c r="H176" s="132"/>
      <c r="I176" s="132"/>
      <c r="J176" s="132"/>
      <c r="K176" s="132"/>
      <c r="L176" s="132"/>
      <c r="M176" s="132"/>
      <c r="N176" s="132"/>
    </row>
    <row r="177" spans="3:14" ht="12.75">
      <c r="C177" s="132"/>
      <c r="D177" s="132"/>
      <c r="E177" s="132"/>
      <c r="F177" s="132"/>
      <c r="G177" s="132"/>
      <c r="H177" s="132"/>
      <c r="I177" s="132"/>
      <c r="J177" s="132"/>
      <c r="K177" s="132"/>
      <c r="L177" s="132"/>
      <c r="M177" s="132"/>
      <c r="N177" s="132"/>
    </row>
    <row r="178" spans="3:14" ht="12.75">
      <c r="C178" s="132"/>
      <c r="D178" s="132"/>
      <c r="E178" s="132"/>
      <c r="F178" s="132"/>
      <c r="G178" s="132"/>
      <c r="H178" s="132"/>
      <c r="I178" s="132"/>
      <c r="J178" s="132"/>
      <c r="K178" s="132"/>
      <c r="L178" s="132"/>
      <c r="M178" s="132"/>
      <c r="N178" s="132"/>
    </row>
    <row r="179" spans="3:14" ht="12.75">
      <c r="C179" s="132"/>
      <c r="D179" s="132"/>
      <c r="E179" s="132"/>
      <c r="F179" s="132"/>
      <c r="G179" s="132"/>
      <c r="H179" s="132"/>
      <c r="I179" s="132"/>
      <c r="J179" s="132"/>
      <c r="K179" s="132"/>
      <c r="L179" s="132"/>
      <c r="M179" s="132"/>
      <c r="N179" s="132"/>
    </row>
    <row r="180" spans="3:14" ht="12.75">
      <c r="C180" s="132"/>
      <c r="D180" s="132"/>
      <c r="E180" s="132"/>
      <c r="F180" s="132"/>
      <c r="G180" s="132"/>
      <c r="H180" s="132"/>
      <c r="I180" s="132"/>
      <c r="J180" s="132"/>
      <c r="K180" s="132"/>
      <c r="L180" s="132"/>
      <c r="M180" s="132"/>
      <c r="N180" s="132"/>
    </row>
    <row r="181" spans="3:14" ht="12.75">
      <c r="C181" s="132"/>
      <c r="D181" s="132"/>
      <c r="E181" s="132"/>
      <c r="F181" s="132"/>
      <c r="G181" s="132"/>
      <c r="H181" s="132"/>
      <c r="I181" s="132"/>
      <c r="J181" s="132"/>
      <c r="K181" s="132"/>
      <c r="L181" s="132"/>
      <c r="M181" s="132"/>
      <c r="N181" s="132"/>
    </row>
    <row r="182" spans="3:14" ht="12.75">
      <c r="C182" s="132"/>
      <c r="D182" s="132"/>
      <c r="E182" s="132"/>
      <c r="F182" s="132"/>
      <c r="G182" s="132"/>
      <c r="H182" s="132"/>
      <c r="I182" s="132"/>
      <c r="J182" s="132"/>
      <c r="K182" s="132"/>
      <c r="L182" s="132"/>
      <c r="M182" s="132"/>
      <c r="N182" s="132"/>
    </row>
    <row r="183" spans="3:14" ht="12.75">
      <c r="C183" s="132"/>
      <c r="D183" s="132"/>
      <c r="E183" s="132"/>
      <c r="F183" s="132"/>
      <c r="G183" s="132"/>
      <c r="H183" s="132"/>
      <c r="I183" s="132"/>
      <c r="J183" s="132"/>
      <c r="K183" s="132"/>
      <c r="L183" s="132"/>
      <c r="M183" s="132"/>
      <c r="N183" s="132"/>
    </row>
    <row r="184" spans="3:14" ht="12.75">
      <c r="C184" s="132"/>
      <c r="D184" s="132"/>
      <c r="E184" s="132"/>
      <c r="F184" s="132"/>
      <c r="G184" s="132"/>
      <c r="H184" s="132"/>
      <c r="I184" s="132"/>
      <c r="J184" s="132"/>
      <c r="K184" s="132"/>
      <c r="L184" s="132"/>
      <c r="M184" s="132"/>
      <c r="N184" s="132"/>
    </row>
    <row r="185" spans="3:14" ht="12.75">
      <c r="C185" s="132"/>
      <c r="D185" s="132"/>
      <c r="E185" s="132"/>
      <c r="F185" s="132"/>
      <c r="G185" s="132"/>
      <c r="H185" s="132"/>
      <c r="I185" s="132"/>
      <c r="J185" s="132"/>
      <c r="K185" s="132"/>
      <c r="L185" s="132"/>
      <c r="M185" s="132"/>
      <c r="N185" s="132"/>
    </row>
    <row r="186" spans="3:14" ht="12.75">
      <c r="C186" s="132"/>
      <c r="D186" s="132"/>
      <c r="E186" s="132"/>
      <c r="F186" s="132"/>
      <c r="G186" s="132"/>
      <c r="H186" s="132"/>
      <c r="I186" s="132"/>
      <c r="J186" s="132"/>
      <c r="K186" s="132"/>
      <c r="L186" s="132"/>
      <c r="M186" s="132"/>
      <c r="N186" s="132"/>
    </row>
    <row r="187" spans="3:14" ht="12.75">
      <c r="C187" s="132"/>
      <c r="D187" s="132"/>
      <c r="E187" s="132"/>
      <c r="F187" s="132"/>
      <c r="G187" s="132"/>
      <c r="H187" s="132"/>
      <c r="I187" s="132"/>
      <c r="J187" s="132"/>
      <c r="K187" s="132"/>
      <c r="L187" s="132"/>
      <c r="M187" s="132"/>
      <c r="N187" s="132"/>
    </row>
    <row r="188" spans="3:14" ht="12.75">
      <c r="C188" s="132"/>
      <c r="D188" s="132"/>
      <c r="E188" s="132"/>
      <c r="F188" s="132"/>
      <c r="G188" s="132"/>
      <c r="H188" s="132"/>
      <c r="I188" s="132"/>
      <c r="J188" s="132"/>
      <c r="K188" s="132"/>
      <c r="L188" s="132"/>
      <c r="M188" s="132"/>
      <c r="N188" s="132"/>
    </row>
    <row r="189" spans="3:14" ht="12.75">
      <c r="C189" s="132"/>
      <c r="D189" s="132"/>
      <c r="E189" s="132"/>
      <c r="F189" s="132"/>
      <c r="G189" s="132"/>
      <c r="H189" s="132"/>
      <c r="I189" s="132"/>
      <c r="J189" s="132"/>
      <c r="K189" s="132"/>
      <c r="L189" s="132"/>
      <c r="M189" s="132"/>
      <c r="N189" s="132"/>
    </row>
    <row r="190" spans="3:14" ht="12.75">
      <c r="C190" s="132"/>
      <c r="D190" s="132"/>
      <c r="E190" s="132"/>
      <c r="F190" s="132"/>
      <c r="G190" s="132"/>
      <c r="H190" s="132"/>
      <c r="I190" s="132"/>
      <c r="J190" s="132"/>
      <c r="K190" s="132"/>
      <c r="L190" s="132"/>
      <c r="M190" s="132"/>
      <c r="N190" s="132"/>
    </row>
    <row r="191" spans="3:14" ht="12.75">
      <c r="C191" s="132"/>
      <c r="D191" s="132"/>
      <c r="E191" s="132"/>
      <c r="F191" s="132"/>
      <c r="G191" s="132"/>
      <c r="H191" s="132"/>
      <c r="I191" s="132"/>
      <c r="J191" s="132"/>
      <c r="K191" s="132"/>
      <c r="L191" s="132"/>
      <c r="M191" s="132"/>
      <c r="N191" s="132"/>
    </row>
    <row r="192" spans="3:14" ht="12.75">
      <c r="C192" s="132"/>
      <c r="D192" s="132"/>
      <c r="E192" s="132"/>
      <c r="F192" s="132"/>
      <c r="G192" s="132"/>
      <c r="H192" s="132"/>
      <c r="I192" s="132"/>
      <c r="J192" s="132"/>
      <c r="K192" s="132"/>
      <c r="L192" s="132"/>
      <c r="M192" s="132"/>
      <c r="N192" s="132"/>
    </row>
    <row r="193" spans="3:14" ht="12.75">
      <c r="C193" s="132"/>
      <c r="D193" s="132"/>
      <c r="E193" s="132"/>
      <c r="F193" s="132"/>
      <c r="G193" s="132"/>
      <c r="H193" s="132"/>
      <c r="I193" s="132"/>
      <c r="J193" s="132"/>
      <c r="K193" s="132"/>
      <c r="L193" s="132"/>
      <c r="M193" s="132"/>
      <c r="N193" s="132"/>
    </row>
    <row r="194" spans="3:14" ht="12.75">
      <c r="C194" s="132"/>
      <c r="D194" s="132"/>
      <c r="E194" s="132"/>
      <c r="F194" s="132"/>
      <c r="G194" s="132"/>
      <c r="H194" s="132"/>
      <c r="I194" s="132"/>
      <c r="J194" s="132"/>
      <c r="K194" s="132"/>
      <c r="L194" s="132"/>
      <c r="M194" s="132"/>
      <c r="N194" s="132"/>
    </row>
    <row r="195" spans="3:14" ht="12.75">
      <c r="C195" s="132"/>
      <c r="D195" s="132"/>
      <c r="E195" s="132"/>
      <c r="F195" s="132"/>
      <c r="G195" s="132"/>
      <c r="H195" s="132"/>
      <c r="I195" s="132"/>
      <c r="J195" s="132"/>
      <c r="K195" s="132"/>
      <c r="L195" s="132"/>
      <c r="M195" s="132"/>
      <c r="N195" s="132"/>
    </row>
    <row r="196" spans="3:14" ht="12.75">
      <c r="C196" s="132"/>
      <c r="D196" s="132"/>
      <c r="E196" s="132"/>
      <c r="F196" s="132"/>
      <c r="G196" s="132"/>
      <c r="H196" s="132"/>
      <c r="I196" s="132"/>
      <c r="J196" s="132"/>
      <c r="K196" s="132"/>
      <c r="L196" s="132"/>
      <c r="M196" s="132"/>
      <c r="N196" s="132"/>
    </row>
    <row r="197" spans="3:14" ht="12.75">
      <c r="C197" s="132"/>
      <c r="D197" s="132"/>
      <c r="E197" s="132"/>
      <c r="F197" s="132"/>
      <c r="G197" s="132"/>
      <c r="H197" s="132"/>
      <c r="I197" s="132"/>
      <c r="J197" s="132"/>
      <c r="K197" s="132"/>
      <c r="L197" s="132"/>
      <c r="M197" s="132"/>
      <c r="N197" s="132"/>
    </row>
    <row r="198" spans="3:14" ht="12.75">
      <c r="C198" s="132"/>
      <c r="D198" s="132"/>
      <c r="E198" s="132"/>
      <c r="F198" s="132"/>
      <c r="G198" s="132"/>
      <c r="H198" s="132"/>
      <c r="I198" s="132"/>
      <c r="J198" s="132"/>
      <c r="K198" s="132"/>
      <c r="L198" s="132"/>
      <c r="M198" s="132"/>
      <c r="N198" s="132"/>
    </row>
    <row r="199" spans="3:14" ht="12.75">
      <c r="C199" s="132"/>
      <c r="D199" s="132"/>
      <c r="E199" s="132"/>
      <c r="F199" s="132"/>
      <c r="G199" s="132"/>
      <c r="H199" s="132"/>
      <c r="I199" s="132"/>
      <c r="J199" s="132"/>
      <c r="K199" s="132"/>
      <c r="L199" s="132"/>
      <c r="M199" s="132"/>
      <c r="N199" s="132"/>
    </row>
    <row r="200" spans="3:14" ht="12.75">
      <c r="C200" s="132"/>
      <c r="D200" s="132"/>
      <c r="E200" s="132"/>
      <c r="F200" s="132"/>
      <c r="G200" s="132"/>
      <c r="H200" s="132"/>
      <c r="I200" s="132"/>
      <c r="J200" s="132"/>
      <c r="K200" s="132"/>
      <c r="L200" s="132"/>
      <c r="M200" s="132"/>
      <c r="N200" s="132"/>
    </row>
    <row r="201" spans="3:14" ht="12.75">
      <c r="C201" s="132"/>
      <c r="D201" s="132"/>
      <c r="E201" s="132"/>
      <c r="F201" s="132"/>
      <c r="G201" s="132"/>
      <c r="H201" s="132"/>
      <c r="I201" s="132"/>
      <c r="J201" s="132"/>
      <c r="K201" s="132"/>
      <c r="L201" s="132"/>
      <c r="M201" s="132"/>
      <c r="N201" s="132"/>
    </row>
    <row r="202" spans="3:14" ht="12.75">
      <c r="C202" s="132"/>
      <c r="D202" s="132"/>
      <c r="E202" s="132"/>
      <c r="F202" s="132"/>
      <c r="G202" s="132"/>
      <c r="H202" s="132"/>
      <c r="I202" s="132"/>
      <c r="J202" s="132"/>
      <c r="K202" s="132"/>
      <c r="L202" s="132"/>
      <c r="M202" s="132"/>
      <c r="N202" s="132"/>
    </row>
    <row r="203" spans="3:14" ht="12.75">
      <c r="C203" s="132"/>
      <c r="D203" s="132"/>
      <c r="E203" s="132"/>
      <c r="F203" s="132"/>
      <c r="G203" s="132"/>
      <c r="H203" s="132"/>
      <c r="I203" s="132"/>
      <c r="J203" s="132"/>
      <c r="K203" s="132"/>
      <c r="L203" s="132"/>
      <c r="M203" s="132"/>
      <c r="N203" s="132"/>
    </row>
    <row r="204" spans="3:14" ht="12.75">
      <c r="C204" s="132"/>
      <c r="D204" s="132"/>
      <c r="E204" s="132"/>
      <c r="F204" s="132"/>
      <c r="G204" s="132"/>
      <c r="H204" s="132"/>
      <c r="I204" s="132"/>
      <c r="J204" s="132"/>
      <c r="K204" s="132"/>
      <c r="L204" s="132"/>
      <c r="M204" s="132"/>
      <c r="N204" s="132"/>
    </row>
    <row r="205" spans="3:14" ht="12.75">
      <c r="C205" s="132"/>
      <c r="D205" s="132"/>
      <c r="E205" s="132"/>
      <c r="F205" s="132"/>
      <c r="G205" s="132"/>
      <c r="H205" s="132"/>
      <c r="I205" s="132"/>
      <c r="J205" s="132"/>
      <c r="K205" s="132"/>
      <c r="L205" s="132"/>
      <c r="M205" s="132"/>
      <c r="N205" s="132"/>
    </row>
    <row r="206" spans="3:14" ht="12.75">
      <c r="C206" s="132"/>
      <c r="D206" s="132"/>
      <c r="E206" s="132"/>
      <c r="F206" s="132"/>
      <c r="G206" s="132"/>
      <c r="H206" s="132"/>
      <c r="I206" s="132"/>
      <c r="J206" s="132"/>
      <c r="K206" s="132"/>
      <c r="L206" s="132"/>
      <c r="M206" s="132"/>
      <c r="N206" s="132"/>
    </row>
    <row r="207" spans="3:14" ht="12.75">
      <c r="C207" s="132"/>
      <c r="D207" s="132"/>
      <c r="E207" s="132"/>
      <c r="F207" s="132"/>
      <c r="G207" s="132"/>
      <c r="H207" s="132"/>
      <c r="I207" s="132"/>
      <c r="J207" s="132"/>
      <c r="K207" s="132"/>
      <c r="L207" s="132"/>
      <c r="M207" s="132"/>
      <c r="N207" s="132"/>
    </row>
    <row r="208" spans="3:14" ht="12.75">
      <c r="C208" s="132"/>
      <c r="D208" s="132"/>
      <c r="E208" s="132"/>
      <c r="F208" s="132"/>
      <c r="G208" s="132"/>
      <c r="H208" s="132"/>
      <c r="I208" s="132"/>
      <c r="J208" s="132"/>
      <c r="K208" s="132"/>
      <c r="L208" s="132"/>
      <c r="M208" s="132"/>
      <c r="N208" s="132"/>
    </row>
    <row r="209" spans="3:14" ht="12.75">
      <c r="C209" s="132"/>
      <c r="D209" s="132"/>
      <c r="E209" s="132"/>
      <c r="F209" s="132"/>
      <c r="G209" s="132"/>
      <c r="H209" s="132"/>
      <c r="I209" s="132"/>
      <c r="J209" s="132"/>
      <c r="K209" s="132"/>
      <c r="L209" s="132"/>
      <c r="M209" s="132"/>
      <c r="N209" s="132"/>
    </row>
    <row r="210" spans="3:14" ht="12.75">
      <c r="C210" s="132"/>
      <c r="D210" s="132"/>
      <c r="E210" s="132"/>
      <c r="F210" s="132"/>
      <c r="G210" s="132"/>
      <c r="H210" s="132"/>
      <c r="I210" s="132"/>
      <c r="J210" s="132"/>
      <c r="K210" s="132"/>
      <c r="L210" s="132"/>
      <c r="M210" s="132"/>
      <c r="N210" s="132"/>
    </row>
    <row r="211" spans="3:14" ht="12.75">
      <c r="C211" s="132"/>
      <c r="D211" s="132"/>
      <c r="E211" s="132"/>
      <c r="F211" s="132"/>
      <c r="G211" s="132"/>
      <c r="H211" s="132"/>
      <c r="I211" s="132"/>
      <c r="J211" s="132"/>
      <c r="K211" s="132"/>
      <c r="L211" s="132"/>
      <c r="M211" s="132"/>
      <c r="N211" s="132"/>
    </row>
    <row r="212" spans="3:14" ht="12.75">
      <c r="C212" s="132"/>
      <c r="D212" s="132"/>
      <c r="E212" s="132"/>
      <c r="F212" s="132"/>
      <c r="G212" s="132"/>
      <c r="H212" s="132"/>
      <c r="I212" s="132"/>
      <c r="J212" s="132"/>
      <c r="K212" s="132"/>
      <c r="L212" s="132"/>
      <c r="M212" s="132"/>
      <c r="N212" s="132"/>
    </row>
    <row r="213" spans="3:14" ht="12.75">
      <c r="C213" s="132"/>
      <c r="D213" s="132"/>
      <c r="E213" s="132"/>
      <c r="F213" s="132"/>
      <c r="G213" s="132"/>
      <c r="H213" s="132"/>
      <c r="I213" s="132"/>
      <c r="J213" s="132"/>
      <c r="K213" s="132"/>
      <c r="L213" s="132"/>
      <c r="M213" s="132"/>
      <c r="N213" s="132"/>
    </row>
    <row r="214" spans="3:14" ht="12.75">
      <c r="C214" s="132"/>
      <c r="D214" s="132"/>
      <c r="E214" s="132"/>
      <c r="F214" s="132"/>
      <c r="G214" s="132"/>
      <c r="H214" s="132"/>
      <c r="I214" s="132"/>
      <c r="J214" s="132"/>
      <c r="K214" s="132"/>
      <c r="L214" s="132"/>
      <c r="M214" s="132"/>
      <c r="N214" s="132"/>
    </row>
    <row r="215" spans="3:14" ht="12.75">
      <c r="C215" s="132"/>
      <c r="D215" s="132"/>
      <c r="E215" s="132"/>
      <c r="F215" s="132"/>
      <c r="G215" s="132"/>
      <c r="H215" s="132"/>
      <c r="I215" s="132"/>
      <c r="J215" s="132"/>
      <c r="K215" s="132"/>
      <c r="L215" s="132"/>
      <c r="M215" s="132"/>
      <c r="N215" s="132"/>
    </row>
    <row r="216" spans="3:14" ht="12.75">
      <c r="C216" s="132"/>
      <c r="D216" s="132"/>
      <c r="E216" s="132"/>
      <c r="F216" s="132"/>
      <c r="G216" s="132"/>
      <c r="H216" s="132"/>
      <c r="I216" s="132"/>
      <c r="J216" s="132"/>
      <c r="K216" s="132"/>
      <c r="L216" s="132"/>
      <c r="M216" s="132"/>
      <c r="N216" s="132"/>
    </row>
    <row r="217" spans="3:14" ht="12.75">
      <c r="C217" s="132"/>
      <c r="D217" s="132"/>
      <c r="E217" s="132"/>
      <c r="F217" s="132"/>
      <c r="G217" s="132"/>
      <c r="H217" s="132"/>
      <c r="I217" s="132"/>
      <c r="J217" s="132"/>
      <c r="K217" s="132"/>
      <c r="L217" s="132"/>
      <c r="M217" s="132"/>
      <c r="N217" s="132"/>
    </row>
    <row r="218" spans="3:14" ht="12.75">
      <c r="C218" s="132"/>
      <c r="D218" s="132"/>
      <c r="E218" s="132"/>
      <c r="F218" s="132"/>
      <c r="G218" s="132"/>
      <c r="H218" s="132"/>
      <c r="I218" s="132"/>
      <c r="J218" s="132"/>
      <c r="K218" s="132"/>
      <c r="L218" s="132"/>
      <c r="M218" s="132"/>
      <c r="N218" s="132"/>
    </row>
    <row r="219" spans="3:14" ht="12.75">
      <c r="C219" s="132"/>
      <c r="D219" s="132"/>
      <c r="E219" s="132"/>
      <c r="F219" s="132"/>
      <c r="G219" s="132"/>
      <c r="H219" s="132"/>
      <c r="I219" s="132"/>
      <c r="J219" s="132"/>
      <c r="K219" s="132"/>
      <c r="L219" s="132"/>
      <c r="M219" s="132"/>
      <c r="N219" s="132"/>
    </row>
    <row r="220" spans="3:14" ht="12.75">
      <c r="C220" s="132"/>
      <c r="D220" s="132"/>
      <c r="E220" s="132"/>
      <c r="F220" s="132"/>
      <c r="G220" s="132"/>
      <c r="H220" s="132"/>
      <c r="I220" s="132"/>
      <c r="J220" s="132"/>
      <c r="K220" s="132"/>
      <c r="L220" s="132"/>
      <c r="M220" s="132"/>
      <c r="N220" s="132"/>
    </row>
    <row r="221" spans="3:14" ht="12.75">
      <c r="C221" s="132"/>
      <c r="D221" s="132"/>
      <c r="E221" s="132"/>
      <c r="F221" s="132"/>
      <c r="G221" s="132"/>
      <c r="H221" s="132"/>
      <c r="I221" s="132"/>
      <c r="J221" s="132"/>
      <c r="K221" s="132"/>
      <c r="L221" s="132"/>
      <c r="M221" s="132"/>
      <c r="N221" s="132"/>
    </row>
    <row r="222" spans="3:14" ht="12.75">
      <c r="C222" s="132"/>
      <c r="D222" s="132"/>
      <c r="E222" s="132"/>
      <c r="F222" s="132"/>
      <c r="G222" s="132"/>
      <c r="H222" s="132"/>
      <c r="I222" s="132"/>
      <c r="J222" s="132"/>
      <c r="K222" s="132"/>
      <c r="L222" s="132"/>
      <c r="M222" s="132"/>
      <c r="N222" s="132"/>
    </row>
    <row r="223" spans="3:14" ht="12.75">
      <c r="C223" s="132"/>
      <c r="D223" s="132"/>
      <c r="E223" s="132"/>
      <c r="F223" s="132"/>
      <c r="G223" s="132"/>
      <c r="H223" s="132"/>
      <c r="I223" s="132"/>
      <c r="J223" s="132"/>
      <c r="K223" s="132"/>
      <c r="L223" s="132"/>
      <c r="M223" s="132"/>
      <c r="N223" s="132"/>
    </row>
    <row r="224" spans="3:14" ht="12.75">
      <c r="C224" s="132"/>
      <c r="D224" s="132"/>
      <c r="E224" s="132"/>
      <c r="F224" s="132"/>
      <c r="G224" s="132"/>
      <c r="H224" s="132"/>
      <c r="I224" s="132"/>
      <c r="J224" s="132"/>
      <c r="K224" s="132"/>
      <c r="L224" s="132"/>
      <c r="M224" s="132"/>
      <c r="N224" s="132"/>
    </row>
    <row r="225" spans="3:14" ht="12.75">
      <c r="C225" s="132"/>
      <c r="D225" s="132"/>
      <c r="E225" s="132"/>
      <c r="F225" s="132"/>
      <c r="G225" s="132"/>
      <c r="H225" s="132"/>
      <c r="I225" s="132"/>
      <c r="J225" s="132"/>
      <c r="K225" s="132"/>
      <c r="L225" s="132"/>
      <c r="M225" s="132"/>
      <c r="N225" s="132"/>
    </row>
    <row r="226" spans="3:14" ht="12.75">
      <c r="C226" s="132"/>
      <c r="D226" s="132"/>
      <c r="E226" s="132"/>
      <c r="F226" s="132"/>
      <c r="G226" s="132"/>
      <c r="H226" s="132"/>
      <c r="I226" s="132"/>
      <c r="J226" s="132"/>
      <c r="K226" s="132"/>
      <c r="L226" s="132"/>
      <c r="M226" s="132"/>
      <c r="N226" s="132"/>
    </row>
    <row r="227" spans="3:14" ht="12.75">
      <c r="C227" s="132"/>
      <c r="D227" s="132"/>
      <c r="E227" s="132"/>
      <c r="F227" s="132"/>
      <c r="G227" s="132"/>
      <c r="H227" s="132"/>
      <c r="I227" s="132"/>
      <c r="J227" s="132"/>
      <c r="K227" s="132"/>
      <c r="L227" s="132"/>
      <c r="M227" s="132"/>
      <c r="N227" s="132"/>
    </row>
    <row r="228" spans="3:14" ht="12.75">
      <c r="C228" s="132"/>
      <c r="D228" s="132"/>
      <c r="E228" s="132"/>
      <c r="F228" s="132"/>
      <c r="G228" s="132"/>
      <c r="H228" s="132"/>
      <c r="I228" s="132"/>
      <c r="J228" s="132"/>
      <c r="K228" s="132"/>
      <c r="L228" s="132"/>
      <c r="M228" s="132"/>
      <c r="N228" s="132"/>
    </row>
    <row r="229" spans="3:14" ht="12.75">
      <c r="C229" s="132"/>
      <c r="D229" s="132"/>
      <c r="E229" s="132"/>
      <c r="F229" s="132"/>
      <c r="G229" s="132"/>
      <c r="H229" s="132"/>
      <c r="I229" s="132"/>
      <c r="J229" s="132"/>
      <c r="K229" s="132"/>
      <c r="L229" s="132"/>
      <c r="M229" s="132"/>
      <c r="N229" s="132"/>
    </row>
    <row r="230" spans="3:14" ht="12.75">
      <c r="C230" s="132"/>
      <c r="D230" s="132"/>
      <c r="E230" s="132"/>
      <c r="F230" s="132"/>
      <c r="G230" s="132"/>
      <c r="H230" s="132"/>
      <c r="I230" s="132"/>
      <c r="J230" s="132"/>
      <c r="K230" s="132"/>
      <c r="L230" s="132"/>
      <c r="M230" s="132"/>
      <c r="N230" s="132"/>
    </row>
    <row r="231" spans="3:14" ht="12.75">
      <c r="C231" s="132"/>
      <c r="D231" s="132"/>
      <c r="E231" s="132"/>
      <c r="F231" s="132"/>
      <c r="G231" s="132"/>
      <c r="H231" s="132"/>
      <c r="I231" s="132"/>
      <c r="J231" s="132"/>
      <c r="K231" s="132"/>
      <c r="L231" s="132"/>
      <c r="M231" s="132"/>
      <c r="N231" s="132"/>
    </row>
    <row r="232" spans="3:14" ht="12.75">
      <c r="C232" s="132"/>
      <c r="D232" s="132"/>
      <c r="E232" s="132"/>
      <c r="F232" s="132"/>
      <c r="G232" s="132"/>
      <c r="H232" s="132"/>
      <c r="I232" s="132"/>
      <c r="J232" s="132"/>
      <c r="K232" s="132"/>
      <c r="L232" s="132"/>
      <c r="M232" s="132"/>
      <c r="N232" s="132"/>
    </row>
    <row r="233" spans="3:14" ht="12.75">
      <c r="C233" s="132"/>
      <c r="D233" s="132"/>
      <c r="E233" s="132"/>
      <c r="F233" s="132"/>
      <c r="G233" s="132"/>
      <c r="H233" s="132"/>
      <c r="I233" s="132"/>
      <c r="J233" s="132"/>
      <c r="K233" s="132"/>
      <c r="L233" s="132"/>
      <c r="M233" s="132"/>
      <c r="N233" s="132"/>
    </row>
    <row r="234" spans="3:14" ht="12.75">
      <c r="C234" s="132"/>
      <c r="D234" s="132"/>
      <c r="E234" s="132"/>
      <c r="F234" s="132"/>
      <c r="G234" s="132"/>
      <c r="H234" s="132"/>
      <c r="I234" s="132"/>
      <c r="J234" s="132"/>
      <c r="K234" s="132"/>
      <c r="L234" s="132"/>
      <c r="M234" s="132"/>
      <c r="N234" s="132"/>
    </row>
    <row r="235" spans="3:14" ht="12.75">
      <c r="C235" s="132"/>
      <c r="D235" s="132"/>
      <c r="E235" s="132"/>
      <c r="F235" s="132"/>
      <c r="G235" s="132"/>
      <c r="H235" s="132"/>
      <c r="I235" s="132"/>
      <c r="J235" s="132"/>
      <c r="K235" s="132"/>
      <c r="L235" s="132"/>
      <c r="M235" s="132"/>
      <c r="N235" s="132"/>
    </row>
    <row r="236" spans="3:14" ht="12.75">
      <c r="C236" s="132"/>
      <c r="D236" s="132"/>
      <c r="E236" s="132"/>
      <c r="F236" s="132"/>
      <c r="G236" s="132"/>
      <c r="H236" s="132"/>
      <c r="I236" s="132"/>
      <c r="J236" s="132"/>
      <c r="K236" s="132"/>
      <c r="L236" s="132"/>
      <c r="M236" s="132"/>
      <c r="N236" s="132"/>
    </row>
    <row r="237" spans="3:14" ht="12.75">
      <c r="C237" s="132"/>
      <c r="D237" s="132"/>
      <c r="E237" s="132"/>
      <c r="F237" s="132"/>
      <c r="G237" s="132"/>
      <c r="H237" s="132"/>
      <c r="I237" s="132"/>
      <c r="J237" s="132"/>
      <c r="K237" s="132"/>
      <c r="L237" s="132"/>
      <c r="M237" s="132"/>
      <c r="N237" s="132"/>
    </row>
    <row r="238" spans="3:14" ht="12.75">
      <c r="C238" s="132"/>
      <c r="D238" s="132"/>
      <c r="E238" s="132"/>
      <c r="F238" s="132"/>
      <c r="G238" s="132"/>
      <c r="H238" s="132"/>
      <c r="I238" s="132"/>
      <c r="J238" s="132"/>
      <c r="K238" s="132"/>
      <c r="L238" s="132"/>
      <c r="M238" s="132"/>
      <c r="N238" s="132"/>
    </row>
    <row r="239" spans="3:14" ht="12.75">
      <c r="C239" s="132"/>
      <c r="D239" s="132"/>
      <c r="E239" s="132"/>
      <c r="F239" s="132"/>
      <c r="G239" s="132"/>
      <c r="H239" s="132"/>
      <c r="I239" s="132"/>
      <c r="J239" s="132"/>
      <c r="K239" s="132"/>
      <c r="L239" s="132"/>
      <c r="M239" s="132"/>
      <c r="N239" s="132"/>
    </row>
    <row r="240" spans="3:14" ht="12.75">
      <c r="C240" s="132"/>
      <c r="D240" s="132"/>
      <c r="E240" s="132"/>
      <c r="F240" s="132"/>
      <c r="G240" s="132"/>
      <c r="H240" s="132"/>
      <c r="I240" s="132"/>
      <c r="J240" s="132"/>
      <c r="K240" s="132"/>
      <c r="L240" s="132"/>
      <c r="M240" s="132"/>
      <c r="N240" s="132"/>
    </row>
    <row r="241" spans="3:14" ht="12.75">
      <c r="C241" s="132"/>
      <c r="D241" s="132"/>
      <c r="E241" s="132"/>
      <c r="F241" s="132"/>
      <c r="G241" s="132"/>
      <c r="H241" s="132"/>
      <c r="I241" s="132"/>
      <c r="J241" s="132"/>
      <c r="K241" s="132"/>
      <c r="L241" s="132"/>
      <c r="M241" s="132"/>
      <c r="N241" s="132"/>
    </row>
    <row r="242" spans="3:14" ht="12.75">
      <c r="C242" s="132"/>
      <c r="D242" s="132"/>
      <c r="E242" s="132"/>
      <c r="F242" s="132"/>
      <c r="G242" s="132"/>
      <c r="H242" s="132"/>
      <c r="I242" s="132"/>
      <c r="J242" s="132"/>
      <c r="K242" s="132"/>
      <c r="L242" s="132"/>
      <c r="M242" s="132"/>
      <c r="N242" s="132"/>
    </row>
    <row r="243" spans="3:14" ht="12.75">
      <c r="C243" s="132"/>
      <c r="D243" s="132"/>
      <c r="E243" s="132"/>
      <c r="F243" s="132"/>
      <c r="G243" s="132"/>
      <c r="H243" s="132"/>
      <c r="I243" s="132"/>
      <c r="J243" s="132"/>
      <c r="K243" s="132"/>
      <c r="L243" s="132"/>
      <c r="M243" s="132"/>
      <c r="N243" s="132"/>
    </row>
    <row r="244" spans="3:14" ht="12.75">
      <c r="C244" s="132"/>
      <c r="D244" s="132"/>
      <c r="E244" s="132"/>
      <c r="F244" s="132"/>
      <c r="G244" s="132"/>
      <c r="H244" s="132"/>
      <c r="I244" s="132"/>
      <c r="J244" s="132"/>
      <c r="K244" s="132"/>
      <c r="L244" s="132"/>
      <c r="M244" s="132"/>
      <c r="N244" s="132"/>
    </row>
    <row r="245" spans="3:14" ht="12.75">
      <c r="C245" s="132"/>
      <c r="D245" s="132"/>
      <c r="E245" s="132"/>
      <c r="F245" s="132"/>
      <c r="G245" s="132"/>
      <c r="H245" s="132"/>
      <c r="I245" s="132"/>
      <c r="J245" s="132"/>
      <c r="K245" s="132"/>
      <c r="L245" s="132"/>
      <c r="M245" s="132"/>
      <c r="N245" s="132"/>
    </row>
    <row r="246" spans="3:14" ht="12.75">
      <c r="C246" s="132"/>
      <c r="D246" s="132"/>
      <c r="E246" s="132"/>
      <c r="F246" s="132"/>
      <c r="G246" s="132"/>
      <c r="H246" s="132"/>
      <c r="I246" s="132"/>
      <c r="J246" s="132"/>
      <c r="K246" s="132"/>
      <c r="L246" s="132"/>
      <c r="M246" s="132"/>
      <c r="N246" s="132"/>
    </row>
    <row r="247" spans="3:14" ht="12.75">
      <c r="C247" s="132"/>
      <c r="D247" s="132"/>
      <c r="E247" s="132"/>
      <c r="F247" s="132"/>
      <c r="G247" s="132"/>
      <c r="H247" s="132"/>
      <c r="I247" s="132"/>
      <c r="J247" s="132"/>
      <c r="K247" s="132"/>
      <c r="L247" s="132"/>
      <c r="M247" s="132"/>
      <c r="N247" s="132"/>
    </row>
    <row r="248" spans="3:14" ht="12.75">
      <c r="C248" s="132"/>
      <c r="D248" s="132"/>
      <c r="E248" s="132"/>
      <c r="F248" s="132"/>
      <c r="G248" s="132"/>
      <c r="H248" s="132"/>
      <c r="I248" s="132"/>
      <c r="J248" s="132"/>
      <c r="K248" s="132"/>
      <c r="L248" s="132"/>
      <c r="M248" s="132"/>
      <c r="N248" s="132"/>
    </row>
    <row r="249" spans="3:14" ht="12.75">
      <c r="C249" s="132"/>
      <c r="D249" s="132"/>
      <c r="E249" s="132"/>
      <c r="F249" s="132"/>
      <c r="G249" s="132"/>
      <c r="H249" s="132"/>
      <c r="I249" s="132"/>
      <c r="J249" s="132"/>
      <c r="K249" s="132"/>
      <c r="L249" s="132"/>
      <c r="M249" s="132"/>
      <c r="N249" s="132"/>
    </row>
    <row r="250" spans="3:14" ht="12.75">
      <c r="C250" s="132"/>
      <c r="D250" s="132"/>
      <c r="E250" s="132"/>
      <c r="F250" s="132"/>
      <c r="G250" s="132"/>
      <c r="H250" s="132"/>
      <c r="I250" s="132"/>
      <c r="J250" s="132"/>
      <c r="K250" s="132"/>
      <c r="L250" s="132"/>
      <c r="M250" s="132"/>
      <c r="N250" s="132"/>
    </row>
    <row r="251" spans="3:14" ht="12.75">
      <c r="C251" s="132"/>
      <c r="D251" s="132"/>
      <c r="E251" s="132"/>
      <c r="F251" s="132"/>
      <c r="G251" s="132"/>
      <c r="H251" s="132"/>
      <c r="I251" s="132"/>
      <c r="J251" s="132"/>
      <c r="K251" s="132"/>
      <c r="L251" s="132"/>
      <c r="M251" s="132"/>
      <c r="N251" s="132"/>
    </row>
    <row r="252" spans="3:14" ht="12.75">
      <c r="C252" s="132"/>
      <c r="D252" s="132"/>
      <c r="E252" s="132"/>
      <c r="F252" s="132"/>
      <c r="G252" s="132"/>
      <c r="H252" s="132"/>
      <c r="I252" s="132"/>
      <c r="J252" s="132"/>
      <c r="K252" s="132"/>
      <c r="L252" s="132"/>
      <c r="M252" s="132"/>
      <c r="N252" s="132"/>
    </row>
    <row r="253" spans="3:14" ht="12.75">
      <c r="C253" s="132"/>
      <c r="D253" s="132"/>
      <c r="E253" s="132"/>
      <c r="F253" s="132"/>
      <c r="G253" s="132"/>
      <c r="H253" s="132"/>
      <c r="I253" s="132"/>
      <c r="J253" s="132"/>
      <c r="K253" s="132"/>
      <c r="L253" s="132"/>
      <c r="M253" s="132"/>
      <c r="N253" s="132"/>
    </row>
    <row r="254" spans="3:14" ht="12.75">
      <c r="C254" s="132"/>
      <c r="D254" s="132"/>
      <c r="E254" s="132"/>
      <c r="F254" s="132"/>
      <c r="G254" s="132"/>
      <c r="H254" s="132"/>
      <c r="I254" s="132"/>
      <c r="J254" s="132"/>
      <c r="K254" s="132"/>
      <c r="L254" s="132"/>
      <c r="M254" s="132"/>
      <c r="N254" s="132"/>
    </row>
    <row r="255" spans="3:14" ht="12.75">
      <c r="C255" s="132"/>
      <c r="D255" s="132"/>
      <c r="E255" s="132"/>
      <c r="F255" s="132"/>
      <c r="G255" s="132"/>
      <c r="H255" s="132"/>
      <c r="I255" s="132"/>
      <c r="J255" s="132"/>
      <c r="K255" s="132"/>
      <c r="L255" s="132"/>
      <c r="M255" s="132"/>
      <c r="N255" s="132"/>
    </row>
    <row r="256" spans="3:14" ht="12.75">
      <c r="C256" s="132"/>
      <c r="D256" s="132"/>
      <c r="E256" s="132"/>
      <c r="F256" s="132"/>
      <c r="G256" s="132"/>
      <c r="H256" s="132"/>
      <c r="I256" s="132"/>
      <c r="J256" s="132"/>
      <c r="K256" s="132"/>
      <c r="L256" s="132"/>
      <c r="M256" s="132"/>
      <c r="N256" s="132"/>
    </row>
    <row r="257" spans="3:14" ht="12.75">
      <c r="C257" s="132"/>
      <c r="D257" s="132"/>
      <c r="E257" s="132"/>
      <c r="F257" s="132"/>
      <c r="G257" s="132"/>
      <c r="H257" s="132"/>
      <c r="I257" s="132"/>
      <c r="J257" s="132"/>
      <c r="K257" s="132"/>
      <c r="L257" s="132"/>
      <c r="M257" s="132"/>
      <c r="N257" s="132"/>
    </row>
    <row r="258" spans="3:14" ht="12.75">
      <c r="C258" s="132"/>
      <c r="D258" s="132"/>
      <c r="E258" s="132"/>
      <c r="F258" s="132"/>
      <c r="G258" s="132"/>
      <c r="H258" s="132"/>
      <c r="I258" s="132"/>
      <c r="J258" s="132"/>
      <c r="K258" s="132"/>
      <c r="L258" s="132"/>
      <c r="M258" s="132"/>
      <c r="N258" s="132"/>
    </row>
    <row r="259" spans="3:14" ht="12.75">
      <c r="C259" s="132"/>
      <c r="D259" s="132"/>
      <c r="E259" s="132"/>
      <c r="F259" s="132"/>
      <c r="G259" s="132"/>
      <c r="H259" s="132"/>
      <c r="I259" s="132"/>
      <c r="J259" s="132"/>
      <c r="K259" s="132"/>
      <c r="L259" s="132"/>
      <c r="M259" s="132"/>
      <c r="N259" s="132"/>
    </row>
    <row r="260" spans="3:14" ht="12.75">
      <c r="C260" s="132"/>
      <c r="D260" s="132"/>
      <c r="E260" s="132"/>
      <c r="F260" s="132"/>
      <c r="G260" s="132"/>
      <c r="H260" s="132"/>
      <c r="I260" s="132"/>
      <c r="J260" s="132"/>
      <c r="K260" s="132"/>
      <c r="L260" s="132"/>
      <c r="M260" s="132"/>
      <c r="N260" s="132"/>
    </row>
    <row r="261" spans="3:14" ht="12.75">
      <c r="C261" s="132"/>
      <c r="D261" s="132"/>
      <c r="E261" s="132"/>
      <c r="F261" s="132"/>
      <c r="G261" s="132"/>
      <c r="H261" s="132"/>
      <c r="I261" s="132"/>
      <c r="J261" s="132"/>
      <c r="K261" s="132"/>
      <c r="L261" s="132"/>
      <c r="M261" s="132"/>
      <c r="N261" s="132"/>
    </row>
    <row r="262" spans="3:14" ht="12.75">
      <c r="C262" s="132"/>
      <c r="D262" s="132"/>
      <c r="E262" s="132"/>
      <c r="F262" s="132"/>
      <c r="G262" s="132"/>
      <c r="H262" s="132"/>
      <c r="I262" s="132"/>
      <c r="J262" s="132"/>
      <c r="K262" s="132"/>
      <c r="L262" s="132"/>
      <c r="M262" s="132"/>
      <c r="N262" s="132"/>
    </row>
    <row r="263" spans="3:14" ht="12.75">
      <c r="C263" s="132"/>
      <c r="D263" s="132"/>
      <c r="E263" s="132"/>
      <c r="F263" s="132"/>
      <c r="G263" s="132"/>
      <c r="H263" s="132"/>
      <c r="I263" s="132"/>
      <c r="J263" s="132"/>
      <c r="K263" s="132"/>
      <c r="L263" s="132"/>
      <c r="M263" s="132"/>
      <c r="N263" s="132"/>
    </row>
    <row r="264" spans="3:14" ht="12.75">
      <c r="C264" s="132"/>
      <c r="D264" s="132"/>
      <c r="E264" s="132"/>
      <c r="F264" s="132"/>
      <c r="G264" s="132"/>
      <c r="H264" s="132"/>
      <c r="I264" s="132"/>
      <c r="J264" s="132"/>
      <c r="K264" s="132"/>
      <c r="L264" s="132"/>
      <c r="M264" s="132"/>
      <c r="N264" s="132"/>
    </row>
    <row r="265" spans="3:14" ht="12.75">
      <c r="C265" s="132"/>
      <c r="D265" s="132"/>
      <c r="E265" s="132"/>
      <c r="F265" s="132"/>
      <c r="G265" s="132"/>
      <c r="H265" s="132"/>
      <c r="I265" s="132"/>
      <c r="J265" s="132"/>
      <c r="K265" s="132"/>
      <c r="L265" s="132"/>
      <c r="M265" s="132"/>
      <c r="N265" s="132"/>
    </row>
    <row r="266" spans="3:14" ht="12.75">
      <c r="C266" s="132"/>
      <c r="D266" s="132"/>
      <c r="E266" s="132"/>
      <c r="F266" s="132"/>
      <c r="G266" s="132"/>
      <c r="H266" s="132"/>
      <c r="I266" s="132"/>
      <c r="J266" s="132"/>
      <c r="K266" s="132"/>
      <c r="L266" s="132"/>
      <c r="M266" s="132"/>
      <c r="N266" s="132"/>
    </row>
    <row r="267" spans="3:14" ht="12.75">
      <c r="C267" s="132"/>
      <c r="D267" s="132"/>
      <c r="E267" s="132"/>
      <c r="F267" s="132"/>
      <c r="G267" s="132"/>
      <c r="H267" s="132"/>
      <c r="I267" s="132"/>
      <c r="J267" s="132"/>
      <c r="K267" s="132"/>
      <c r="L267" s="132"/>
      <c r="M267" s="132"/>
      <c r="N267" s="132"/>
    </row>
    <row r="268" spans="3:14" ht="12.75">
      <c r="C268" s="132"/>
      <c r="D268" s="132"/>
      <c r="E268" s="132"/>
      <c r="F268" s="132"/>
      <c r="G268" s="132"/>
      <c r="H268" s="132"/>
      <c r="I268" s="132"/>
      <c r="J268" s="132"/>
      <c r="K268" s="132"/>
      <c r="L268" s="132"/>
      <c r="M268" s="132"/>
      <c r="N268" s="132"/>
    </row>
    <row r="269" spans="3:14" ht="12.75">
      <c r="C269" s="132"/>
      <c r="D269" s="132"/>
      <c r="E269" s="132"/>
      <c r="F269" s="132"/>
      <c r="G269" s="132"/>
      <c r="H269" s="132"/>
      <c r="I269" s="132"/>
      <c r="J269" s="132"/>
      <c r="K269" s="132"/>
      <c r="L269" s="132"/>
      <c r="M269" s="132"/>
      <c r="N269" s="132"/>
    </row>
    <row r="270" spans="3:14" ht="12.75">
      <c r="C270" s="132"/>
      <c r="D270" s="132"/>
      <c r="E270" s="132"/>
      <c r="F270" s="132"/>
      <c r="G270" s="132"/>
      <c r="H270" s="132"/>
      <c r="I270" s="132"/>
      <c r="J270" s="132"/>
      <c r="K270" s="132"/>
      <c r="L270" s="132"/>
      <c r="M270" s="132"/>
      <c r="N270" s="132"/>
    </row>
    <row r="271" spans="3:14" ht="12.75">
      <c r="C271" s="132"/>
      <c r="D271" s="132"/>
      <c r="E271" s="132"/>
      <c r="F271" s="132"/>
      <c r="G271" s="132"/>
      <c r="H271" s="132"/>
      <c r="I271" s="132"/>
      <c r="J271" s="132"/>
      <c r="K271" s="132"/>
      <c r="L271" s="132"/>
      <c r="M271" s="132"/>
      <c r="N271" s="132"/>
    </row>
    <row r="272" spans="3:14" ht="12.75">
      <c r="C272" s="132"/>
      <c r="D272" s="132"/>
      <c r="E272" s="132"/>
      <c r="F272" s="132"/>
      <c r="G272" s="132"/>
      <c r="H272" s="132"/>
      <c r="I272" s="132"/>
      <c r="J272" s="132"/>
      <c r="K272" s="132"/>
      <c r="L272" s="132"/>
      <c r="M272" s="132"/>
      <c r="N272" s="132"/>
    </row>
    <row r="273" spans="3:14" ht="12.75">
      <c r="C273" s="132"/>
      <c r="D273" s="132"/>
      <c r="E273" s="132"/>
      <c r="F273" s="132"/>
      <c r="G273" s="132"/>
      <c r="H273" s="132"/>
      <c r="I273" s="132"/>
      <c r="J273" s="132"/>
      <c r="K273" s="132"/>
      <c r="L273" s="132"/>
      <c r="M273" s="132"/>
      <c r="N273" s="132"/>
    </row>
    <row r="274" spans="3:14" ht="12.75">
      <c r="C274" s="132"/>
      <c r="D274" s="132"/>
      <c r="E274" s="132"/>
      <c r="F274" s="132"/>
      <c r="G274" s="132"/>
      <c r="H274" s="132"/>
      <c r="I274" s="132"/>
      <c r="J274" s="132"/>
      <c r="K274" s="132"/>
      <c r="L274" s="132"/>
      <c r="M274" s="132"/>
      <c r="N274" s="132"/>
    </row>
    <row r="275" spans="3:14" ht="12.75">
      <c r="C275" s="132"/>
      <c r="D275" s="132"/>
      <c r="E275" s="132"/>
      <c r="F275" s="132"/>
      <c r="G275" s="132"/>
      <c r="H275" s="132"/>
      <c r="I275" s="132"/>
      <c r="J275" s="132"/>
      <c r="K275" s="132"/>
      <c r="L275" s="132"/>
      <c r="M275" s="132"/>
      <c r="N275" s="132"/>
    </row>
    <row r="276" spans="3:14" ht="12.75">
      <c r="C276" s="132"/>
      <c r="D276" s="132"/>
      <c r="E276" s="132"/>
      <c r="F276" s="132"/>
      <c r="G276" s="132"/>
      <c r="H276" s="132"/>
      <c r="I276" s="132"/>
      <c r="J276" s="132"/>
      <c r="K276" s="132"/>
      <c r="L276" s="132"/>
      <c r="M276" s="132"/>
      <c r="N276" s="132"/>
    </row>
    <row r="277" spans="3:14" ht="12.75">
      <c r="C277" s="132"/>
      <c r="D277" s="132"/>
      <c r="E277" s="132"/>
      <c r="F277" s="132"/>
      <c r="G277" s="132"/>
      <c r="H277" s="132"/>
      <c r="I277" s="132"/>
      <c r="J277" s="132"/>
      <c r="K277" s="132"/>
      <c r="L277" s="132"/>
      <c r="M277" s="132"/>
      <c r="N277" s="132"/>
    </row>
    <row r="278" spans="3:14" ht="12.75">
      <c r="C278" s="132"/>
      <c r="D278" s="132"/>
      <c r="E278" s="132"/>
      <c r="F278" s="132"/>
      <c r="G278" s="132"/>
      <c r="H278" s="132"/>
      <c r="I278" s="132"/>
      <c r="J278" s="132"/>
      <c r="K278" s="132"/>
      <c r="L278" s="132"/>
      <c r="M278" s="132"/>
      <c r="N278" s="132"/>
    </row>
    <row r="279" spans="3:14" ht="12.75">
      <c r="C279" s="132"/>
      <c r="D279" s="132"/>
      <c r="E279" s="132"/>
      <c r="F279" s="132"/>
      <c r="G279" s="132"/>
      <c r="H279" s="132"/>
      <c r="I279" s="132"/>
      <c r="J279" s="132"/>
      <c r="K279" s="132"/>
      <c r="L279" s="132"/>
      <c r="M279" s="132"/>
      <c r="N279" s="132"/>
    </row>
    <row r="280" spans="3:14" ht="12.75">
      <c r="C280" s="132"/>
      <c r="D280" s="132"/>
      <c r="E280" s="132"/>
      <c r="F280" s="132"/>
      <c r="G280" s="132"/>
      <c r="H280" s="132"/>
      <c r="I280" s="132"/>
      <c r="J280" s="132"/>
      <c r="K280" s="132"/>
      <c r="L280" s="132"/>
      <c r="M280" s="132"/>
      <c r="N280" s="132"/>
    </row>
    <row r="281" spans="3:14" ht="12.75">
      <c r="C281" s="132"/>
      <c r="D281" s="132"/>
      <c r="E281" s="132"/>
      <c r="F281" s="132"/>
      <c r="G281" s="132"/>
      <c r="H281" s="132"/>
      <c r="I281" s="132"/>
      <c r="J281" s="132"/>
      <c r="K281" s="132"/>
      <c r="L281" s="132"/>
      <c r="M281" s="132"/>
      <c r="N281" s="132"/>
    </row>
    <row r="282" spans="3:14" ht="12.75">
      <c r="C282" s="132"/>
      <c r="D282" s="132"/>
      <c r="E282" s="132"/>
      <c r="F282" s="132"/>
      <c r="G282" s="132"/>
      <c r="H282" s="132"/>
      <c r="I282" s="132"/>
      <c r="J282" s="132"/>
      <c r="K282" s="132"/>
      <c r="L282" s="132"/>
      <c r="M282" s="132"/>
      <c r="N282" s="132"/>
    </row>
    <row r="283" spans="3:14" ht="12.75">
      <c r="C283" s="132"/>
      <c r="D283" s="132"/>
      <c r="E283" s="132"/>
      <c r="F283" s="132"/>
      <c r="G283" s="132"/>
      <c r="H283" s="132"/>
      <c r="I283" s="132"/>
      <c r="J283" s="132"/>
      <c r="K283" s="132"/>
      <c r="L283" s="132"/>
      <c r="M283" s="132"/>
      <c r="N283" s="132"/>
    </row>
    <row r="284" spans="3:14" ht="12.75">
      <c r="C284" s="132"/>
      <c r="D284" s="132"/>
      <c r="E284" s="132"/>
      <c r="F284" s="132"/>
      <c r="G284" s="132"/>
      <c r="H284" s="132"/>
      <c r="I284" s="132"/>
      <c r="J284" s="132"/>
      <c r="K284" s="132"/>
      <c r="L284" s="132"/>
      <c r="M284" s="132"/>
      <c r="N284" s="132"/>
    </row>
    <row r="285" spans="3:14" ht="12.75">
      <c r="C285" s="132"/>
      <c r="D285" s="132"/>
      <c r="E285" s="132"/>
      <c r="F285" s="132"/>
      <c r="G285" s="132"/>
      <c r="H285" s="132"/>
      <c r="I285" s="132"/>
      <c r="J285" s="132"/>
      <c r="K285" s="132"/>
      <c r="L285" s="132"/>
      <c r="M285" s="132"/>
      <c r="N285" s="132"/>
    </row>
    <row r="286" spans="3:14" ht="12.75">
      <c r="C286" s="132"/>
      <c r="D286" s="132"/>
      <c r="E286" s="132"/>
      <c r="F286" s="132"/>
      <c r="G286" s="132"/>
      <c r="H286" s="132"/>
      <c r="I286" s="132"/>
      <c r="J286" s="132"/>
      <c r="K286" s="132"/>
      <c r="L286" s="132"/>
      <c r="M286" s="132"/>
      <c r="N286" s="132"/>
    </row>
    <row r="287" spans="3:14" ht="12.75">
      <c r="C287" s="132"/>
      <c r="D287" s="132"/>
      <c r="E287" s="132"/>
      <c r="F287" s="132"/>
      <c r="G287" s="132"/>
      <c r="H287" s="132"/>
      <c r="I287" s="132"/>
      <c r="J287" s="132"/>
      <c r="K287" s="132"/>
      <c r="L287" s="132"/>
      <c r="M287" s="132"/>
      <c r="N287" s="132"/>
    </row>
    <row r="288" spans="3:14" ht="12.75">
      <c r="C288" s="132"/>
      <c r="D288" s="132"/>
      <c r="E288" s="132"/>
      <c r="F288" s="132"/>
      <c r="G288" s="132"/>
      <c r="H288" s="132"/>
      <c r="I288" s="132"/>
      <c r="J288" s="132"/>
      <c r="K288" s="132"/>
      <c r="L288" s="132"/>
      <c r="M288" s="132"/>
      <c r="N288" s="132"/>
    </row>
    <row r="289" spans="3:14" ht="12.75">
      <c r="C289" s="132"/>
      <c r="D289" s="132"/>
      <c r="E289" s="132"/>
      <c r="F289" s="132"/>
      <c r="G289" s="132"/>
      <c r="H289" s="132"/>
      <c r="I289" s="132"/>
      <c r="J289" s="132"/>
      <c r="K289" s="132"/>
      <c r="L289" s="132"/>
      <c r="M289" s="132"/>
      <c r="N289" s="132"/>
    </row>
    <row r="290" spans="3:14" ht="12.75">
      <c r="C290" s="132"/>
      <c r="D290" s="132"/>
      <c r="E290" s="132"/>
      <c r="F290" s="132"/>
      <c r="G290" s="132"/>
      <c r="H290" s="132"/>
      <c r="I290" s="132"/>
      <c r="J290" s="132"/>
      <c r="K290" s="132"/>
      <c r="L290" s="132"/>
      <c r="M290" s="132"/>
      <c r="N290" s="132"/>
    </row>
    <row r="291" spans="3:14" ht="12.75">
      <c r="C291" s="132"/>
      <c r="D291" s="132"/>
      <c r="E291" s="132"/>
      <c r="F291" s="132"/>
      <c r="G291" s="132"/>
      <c r="H291" s="132"/>
      <c r="I291" s="132"/>
      <c r="J291" s="132"/>
      <c r="K291" s="132"/>
      <c r="L291" s="132"/>
      <c r="M291" s="132"/>
      <c r="N291" s="132"/>
    </row>
    <row r="292" spans="3:14" ht="12.75">
      <c r="C292" s="132"/>
      <c r="D292" s="132"/>
      <c r="E292" s="132"/>
      <c r="F292" s="132"/>
      <c r="G292" s="132"/>
      <c r="H292" s="132"/>
      <c r="I292" s="132"/>
      <c r="J292" s="132"/>
      <c r="K292" s="132"/>
      <c r="L292" s="132"/>
      <c r="M292" s="132"/>
      <c r="N292" s="132"/>
    </row>
    <row r="293" spans="3:14" ht="12.75">
      <c r="C293" s="132"/>
      <c r="D293" s="132"/>
      <c r="E293" s="132"/>
      <c r="F293" s="132"/>
      <c r="G293" s="132"/>
      <c r="H293" s="132"/>
      <c r="I293" s="132"/>
      <c r="J293" s="132"/>
      <c r="K293" s="132"/>
      <c r="L293" s="132"/>
      <c r="M293" s="132"/>
      <c r="N293" s="132"/>
    </row>
    <row r="294" spans="3:14" ht="12.75">
      <c r="C294" s="132"/>
      <c r="D294" s="132"/>
      <c r="E294" s="132"/>
      <c r="F294" s="132"/>
      <c r="G294" s="132"/>
      <c r="H294" s="132"/>
      <c r="I294" s="132"/>
      <c r="J294" s="132"/>
      <c r="K294" s="132"/>
      <c r="L294" s="132"/>
      <c r="M294" s="132"/>
      <c r="N294" s="132"/>
    </row>
    <row r="295" spans="3:14" ht="12.75">
      <c r="C295" s="132"/>
      <c r="D295" s="132"/>
      <c r="E295" s="132"/>
      <c r="F295" s="132"/>
      <c r="G295" s="132"/>
      <c r="H295" s="132"/>
      <c r="I295" s="132"/>
      <c r="J295" s="132"/>
      <c r="K295" s="132"/>
      <c r="L295" s="132"/>
      <c r="M295" s="132"/>
      <c r="N295" s="132"/>
    </row>
    <row r="296" spans="3:14" ht="12.75">
      <c r="C296" s="132"/>
      <c r="D296" s="132"/>
      <c r="E296" s="132"/>
      <c r="F296" s="132"/>
      <c r="G296" s="132"/>
      <c r="H296" s="132"/>
      <c r="I296" s="132"/>
      <c r="J296" s="132"/>
      <c r="K296" s="132"/>
      <c r="L296" s="132"/>
      <c r="M296" s="132"/>
      <c r="N296" s="132"/>
    </row>
    <row r="297" spans="3:14" ht="12.75">
      <c r="C297" s="132"/>
      <c r="D297" s="132"/>
      <c r="E297" s="132"/>
      <c r="F297" s="132"/>
      <c r="G297" s="132"/>
      <c r="H297" s="132"/>
      <c r="I297" s="132"/>
      <c r="J297" s="132"/>
      <c r="K297" s="132"/>
      <c r="L297" s="132"/>
      <c r="M297" s="132"/>
      <c r="N297" s="132"/>
    </row>
    <row r="298" spans="3:14" ht="12.75">
      <c r="C298" s="132"/>
      <c r="D298" s="132"/>
      <c r="E298" s="132"/>
      <c r="F298" s="132"/>
      <c r="G298" s="132"/>
      <c r="H298" s="132"/>
      <c r="I298" s="132"/>
      <c r="J298" s="132"/>
      <c r="K298" s="132"/>
      <c r="L298" s="132"/>
      <c r="M298" s="132"/>
      <c r="N298" s="132"/>
    </row>
    <row r="299" spans="3:14" ht="12.75">
      <c r="C299" s="132"/>
      <c r="D299" s="132"/>
      <c r="E299" s="132"/>
      <c r="F299" s="132"/>
      <c r="G299" s="132"/>
      <c r="H299" s="132"/>
      <c r="I299" s="132"/>
      <c r="J299" s="132"/>
      <c r="K299" s="132"/>
      <c r="L299" s="132"/>
      <c r="M299" s="132"/>
      <c r="N299" s="132"/>
    </row>
    <row r="300" spans="3:14" ht="12.75">
      <c r="C300" s="132"/>
      <c r="D300" s="132"/>
      <c r="E300" s="132"/>
      <c r="F300" s="132"/>
      <c r="G300" s="132"/>
      <c r="H300" s="132"/>
      <c r="I300" s="132"/>
      <c r="J300" s="132"/>
      <c r="K300" s="132"/>
      <c r="L300" s="132"/>
      <c r="M300" s="132"/>
      <c r="N300" s="132"/>
    </row>
    <row r="301" spans="3:14" ht="12.75">
      <c r="C301" s="132"/>
      <c r="D301" s="132"/>
      <c r="E301" s="132"/>
      <c r="F301" s="132"/>
      <c r="G301" s="132"/>
      <c r="H301" s="132"/>
      <c r="I301" s="132"/>
      <c r="J301" s="132"/>
      <c r="K301" s="132"/>
      <c r="L301" s="132"/>
      <c r="M301" s="132"/>
      <c r="N301" s="132"/>
    </row>
    <row r="302" spans="3:14" ht="12.75">
      <c r="C302" s="132"/>
      <c r="D302" s="132"/>
      <c r="E302" s="132"/>
      <c r="F302" s="132"/>
      <c r="G302" s="132"/>
      <c r="H302" s="132"/>
      <c r="I302" s="132"/>
      <c r="J302" s="132"/>
      <c r="K302" s="132"/>
      <c r="L302" s="132"/>
      <c r="M302" s="132"/>
      <c r="N302" s="132"/>
    </row>
    <row r="303" spans="3:14" ht="12.75">
      <c r="C303" s="132"/>
      <c r="D303" s="132"/>
      <c r="E303" s="132"/>
      <c r="F303" s="132"/>
      <c r="G303" s="132"/>
      <c r="H303" s="132"/>
      <c r="I303" s="132"/>
      <c r="J303" s="132"/>
      <c r="K303" s="132"/>
      <c r="L303" s="132"/>
      <c r="M303" s="132"/>
      <c r="N303" s="132"/>
    </row>
    <row r="304" spans="3:14" ht="12.75">
      <c r="C304" s="132"/>
      <c r="D304" s="132"/>
      <c r="E304" s="132"/>
      <c r="F304" s="132"/>
      <c r="G304" s="132"/>
      <c r="H304" s="132"/>
      <c r="I304" s="132"/>
      <c r="J304" s="132"/>
      <c r="K304" s="132"/>
      <c r="L304" s="132"/>
      <c r="M304" s="132"/>
      <c r="N304" s="132"/>
    </row>
    <row r="305" spans="3:14" ht="12.75">
      <c r="C305" s="132"/>
      <c r="D305" s="132"/>
      <c r="E305" s="132"/>
      <c r="F305" s="132"/>
      <c r="G305" s="132"/>
      <c r="H305" s="132"/>
      <c r="I305" s="132"/>
      <c r="J305" s="132"/>
      <c r="K305" s="132"/>
      <c r="L305" s="132"/>
      <c r="M305" s="132"/>
      <c r="N305" s="132"/>
    </row>
    <row r="306" spans="3:14" ht="12.75">
      <c r="C306" s="132"/>
      <c r="D306" s="132"/>
      <c r="E306" s="132"/>
      <c r="F306" s="132"/>
      <c r="G306" s="132"/>
      <c r="H306" s="132"/>
      <c r="I306" s="132"/>
      <c r="J306" s="132"/>
      <c r="K306" s="132"/>
      <c r="L306" s="132"/>
      <c r="M306" s="132"/>
      <c r="N306" s="132"/>
    </row>
    <row r="307" spans="3:14" ht="12.75">
      <c r="C307" s="132"/>
      <c r="D307" s="132"/>
      <c r="E307" s="132"/>
      <c r="F307" s="132"/>
      <c r="G307" s="132"/>
      <c r="H307" s="132"/>
      <c r="I307" s="132"/>
      <c r="J307" s="132"/>
      <c r="K307" s="132"/>
      <c r="L307" s="132"/>
      <c r="M307" s="132"/>
      <c r="N307" s="132"/>
    </row>
    <row r="308" spans="3:14" ht="12.75">
      <c r="C308" s="132"/>
      <c r="D308" s="132"/>
      <c r="E308" s="132"/>
      <c r="F308" s="132"/>
      <c r="G308" s="132"/>
      <c r="H308" s="132"/>
      <c r="I308" s="132"/>
      <c r="J308" s="132"/>
      <c r="K308" s="132"/>
      <c r="L308" s="132"/>
      <c r="M308" s="132"/>
      <c r="N308" s="132"/>
    </row>
    <row r="309" spans="3:14" ht="12.75">
      <c r="C309" s="132"/>
      <c r="D309" s="132"/>
      <c r="E309" s="132"/>
      <c r="F309" s="132"/>
      <c r="G309" s="132"/>
      <c r="H309" s="132"/>
      <c r="I309" s="132"/>
      <c r="J309" s="132"/>
      <c r="K309" s="132"/>
      <c r="L309" s="132"/>
      <c r="M309" s="132"/>
      <c r="N309" s="132"/>
    </row>
    <row r="310" spans="3:14" ht="12.75">
      <c r="C310" s="132"/>
      <c r="D310" s="132"/>
      <c r="E310" s="132"/>
      <c r="F310" s="132"/>
      <c r="G310" s="132"/>
      <c r="H310" s="132"/>
      <c r="I310" s="132"/>
      <c r="J310" s="132"/>
      <c r="K310" s="132"/>
      <c r="L310" s="132"/>
      <c r="M310" s="132"/>
      <c r="N310" s="132"/>
    </row>
    <row r="311" spans="3:14" ht="12.75">
      <c r="C311" s="132"/>
      <c r="D311" s="132"/>
      <c r="E311" s="132"/>
      <c r="F311" s="132"/>
      <c r="G311" s="132"/>
      <c r="H311" s="132"/>
      <c r="I311" s="132"/>
      <c r="J311" s="132"/>
      <c r="K311" s="132"/>
      <c r="L311" s="132"/>
      <c r="M311" s="132"/>
      <c r="N311" s="132"/>
    </row>
    <row r="312" spans="3:14" ht="12.75">
      <c r="C312" s="132"/>
      <c r="D312" s="132"/>
      <c r="E312" s="132"/>
      <c r="F312" s="132"/>
      <c r="G312" s="132"/>
      <c r="H312" s="132"/>
      <c r="I312" s="132"/>
      <c r="J312" s="132"/>
      <c r="K312" s="132"/>
      <c r="L312" s="132"/>
      <c r="M312" s="132"/>
      <c r="N312" s="132"/>
    </row>
    <row r="313" spans="3:14" ht="12.75">
      <c r="C313" s="132"/>
      <c r="D313" s="132"/>
      <c r="E313" s="132"/>
      <c r="F313" s="132"/>
      <c r="G313" s="132"/>
      <c r="H313" s="132"/>
      <c r="I313" s="132"/>
      <c r="J313" s="132"/>
      <c r="K313" s="132"/>
      <c r="L313" s="132"/>
      <c r="M313" s="132"/>
      <c r="N313" s="132"/>
    </row>
    <row r="314" spans="3:14" ht="12.75">
      <c r="C314" s="132"/>
      <c r="D314" s="132"/>
      <c r="E314" s="132"/>
      <c r="F314" s="132"/>
      <c r="G314" s="132"/>
      <c r="H314" s="132"/>
      <c r="I314" s="132"/>
      <c r="J314" s="132"/>
      <c r="K314" s="132"/>
      <c r="L314" s="132"/>
      <c r="M314" s="132"/>
      <c r="N314" s="132"/>
    </row>
    <row r="315" spans="3:14" ht="12.75">
      <c r="C315" s="132"/>
      <c r="D315" s="132"/>
      <c r="E315" s="132"/>
      <c r="F315" s="132"/>
      <c r="G315" s="132"/>
      <c r="H315" s="132"/>
      <c r="I315" s="132"/>
      <c r="J315" s="132"/>
      <c r="K315" s="132"/>
      <c r="L315" s="132"/>
      <c r="M315" s="132"/>
      <c r="N315" s="132"/>
    </row>
    <row r="316" spans="3:14" ht="12.75">
      <c r="C316" s="132"/>
      <c r="D316" s="132"/>
      <c r="E316" s="132"/>
      <c r="F316" s="132"/>
      <c r="G316" s="132"/>
      <c r="H316" s="132"/>
      <c r="I316" s="132"/>
      <c r="J316" s="132"/>
      <c r="K316" s="132"/>
      <c r="L316" s="132"/>
      <c r="M316" s="132"/>
      <c r="N316" s="132"/>
    </row>
    <row r="317" spans="3:14" ht="12.75">
      <c r="C317" s="132"/>
      <c r="D317" s="132"/>
      <c r="E317" s="132"/>
      <c r="F317" s="132"/>
      <c r="G317" s="132"/>
      <c r="H317" s="132"/>
      <c r="I317" s="132"/>
      <c r="J317" s="132"/>
      <c r="K317" s="132"/>
      <c r="L317" s="132"/>
      <c r="M317" s="132"/>
      <c r="N317" s="132"/>
    </row>
    <row r="318" spans="3:14" ht="12.75">
      <c r="C318" s="132"/>
      <c r="D318" s="132"/>
      <c r="E318" s="132"/>
      <c r="F318" s="132"/>
      <c r="G318" s="132"/>
      <c r="H318" s="132"/>
      <c r="I318" s="132"/>
      <c r="J318" s="132"/>
      <c r="K318" s="132"/>
      <c r="L318" s="132"/>
      <c r="M318" s="132"/>
      <c r="N318" s="132"/>
    </row>
    <row r="319" spans="3:14" ht="12.75">
      <c r="C319" s="132"/>
      <c r="D319" s="132"/>
      <c r="E319" s="132"/>
      <c r="F319" s="132"/>
      <c r="G319" s="132"/>
      <c r="H319" s="132"/>
      <c r="I319" s="132"/>
      <c r="J319" s="132"/>
      <c r="K319" s="132"/>
      <c r="L319" s="132"/>
      <c r="M319" s="132"/>
      <c r="N319" s="132"/>
    </row>
    <row r="320" spans="3:14" ht="12.75">
      <c r="C320" s="132"/>
      <c r="D320" s="132"/>
      <c r="E320" s="132"/>
      <c r="F320" s="132"/>
      <c r="G320" s="132"/>
      <c r="H320" s="132"/>
      <c r="I320" s="132"/>
      <c r="J320" s="132"/>
      <c r="K320" s="132"/>
      <c r="L320" s="132"/>
      <c r="M320" s="132"/>
      <c r="N320" s="132"/>
    </row>
    <row r="321" spans="3:14" ht="12.75">
      <c r="C321" s="132"/>
      <c r="D321" s="132"/>
      <c r="E321" s="132"/>
      <c r="F321" s="132"/>
      <c r="G321" s="132"/>
      <c r="H321" s="132"/>
      <c r="I321" s="132"/>
      <c r="J321" s="132"/>
      <c r="K321" s="132"/>
      <c r="L321" s="132"/>
      <c r="M321" s="132"/>
      <c r="N321" s="132"/>
    </row>
    <row r="322" spans="3:14" ht="12.75">
      <c r="C322" s="132"/>
      <c r="D322" s="132"/>
      <c r="E322" s="132"/>
      <c r="F322" s="132"/>
      <c r="G322" s="132"/>
      <c r="H322" s="132"/>
      <c r="I322" s="132"/>
      <c r="J322" s="132"/>
      <c r="K322" s="132"/>
      <c r="L322" s="132"/>
      <c r="M322" s="132"/>
      <c r="N322" s="132"/>
    </row>
    <row r="323" spans="3:14" ht="12.75">
      <c r="C323" s="132"/>
      <c r="D323" s="132"/>
      <c r="E323" s="132"/>
      <c r="F323" s="132"/>
      <c r="G323" s="132"/>
      <c r="H323" s="132"/>
      <c r="I323" s="132"/>
      <c r="J323" s="132"/>
      <c r="K323" s="132"/>
      <c r="L323" s="132"/>
      <c r="M323" s="132"/>
      <c r="N323" s="132"/>
    </row>
    <row r="324" spans="3:14" ht="12.75">
      <c r="C324" s="132"/>
      <c r="D324" s="132"/>
      <c r="E324" s="132"/>
      <c r="F324" s="132"/>
      <c r="G324" s="132"/>
      <c r="H324" s="132"/>
      <c r="I324" s="132"/>
      <c r="J324" s="132"/>
      <c r="K324" s="132"/>
      <c r="L324" s="132"/>
      <c r="M324" s="132"/>
      <c r="N324" s="132"/>
    </row>
    <row r="325" spans="3:14" ht="12.75">
      <c r="C325" s="132"/>
      <c r="D325" s="132"/>
      <c r="E325" s="132"/>
      <c r="F325" s="132"/>
      <c r="G325" s="132"/>
      <c r="H325" s="132"/>
      <c r="I325" s="132"/>
      <c r="J325" s="132"/>
      <c r="K325" s="132"/>
      <c r="L325" s="132"/>
      <c r="M325" s="132"/>
      <c r="N325" s="132"/>
    </row>
    <row r="326" spans="3:14" ht="12.75">
      <c r="C326" s="132"/>
      <c r="D326" s="132"/>
      <c r="E326" s="132"/>
      <c r="F326" s="132"/>
      <c r="G326" s="132"/>
      <c r="H326" s="132"/>
      <c r="I326" s="132"/>
      <c r="J326" s="132"/>
      <c r="K326" s="132"/>
      <c r="L326" s="132"/>
      <c r="M326" s="132"/>
      <c r="N326" s="132"/>
    </row>
    <row r="327" spans="3:14" ht="12.75">
      <c r="C327" s="132"/>
      <c r="D327" s="132"/>
      <c r="E327" s="132"/>
      <c r="F327" s="132"/>
      <c r="G327" s="132"/>
      <c r="H327" s="132"/>
      <c r="I327" s="132"/>
      <c r="J327" s="132"/>
      <c r="K327" s="132"/>
      <c r="L327" s="132"/>
      <c r="M327" s="132"/>
      <c r="N327" s="132"/>
    </row>
    <row r="328" spans="3:14" ht="12.75">
      <c r="C328" s="132"/>
      <c r="D328" s="132"/>
      <c r="E328" s="132"/>
      <c r="F328" s="132"/>
      <c r="G328" s="132"/>
      <c r="H328" s="132"/>
      <c r="I328" s="132"/>
      <c r="J328" s="132"/>
      <c r="K328" s="132"/>
      <c r="L328" s="132"/>
      <c r="M328" s="132"/>
      <c r="N328" s="132"/>
    </row>
    <row r="329" spans="3:14" ht="12.75">
      <c r="C329" s="132"/>
      <c r="D329" s="132"/>
      <c r="E329" s="132"/>
      <c r="F329" s="132"/>
      <c r="G329" s="132"/>
      <c r="H329" s="132"/>
      <c r="I329" s="132"/>
      <c r="J329" s="132"/>
      <c r="K329" s="132"/>
      <c r="L329" s="132"/>
      <c r="M329" s="132"/>
      <c r="N329" s="132"/>
    </row>
    <row r="330" spans="3:14" ht="12.75">
      <c r="C330" s="132"/>
      <c r="D330" s="132"/>
      <c r="E330" s="132"/>
      <c r="F330" s="132"/>
      <c r="G330" s="132"/>
      <c r="H330" s="132"/>
      <c r="I330" s="132"/>
      <c r="J330" s="132"/>
      <c r="K330" s="132"/>
      <c r="L330" s="132"/>
      <c r="M330" s="132"/>
      <c r="N330" s="132"/>
    </row>
    <row r="331" spans="3:14" ht="12.75">
      <c r="C331" s="132"/>
      <c r="D331" s="132"/>
      <c r="E331" s="132"/>
      <c r="F331" s="132"/>
      <c r="G331" s="132"/>
      <c r="H331" s="132"/>
      <c r="I331" s="132"/>
      <c r="J331" s="132"/>
      <c r="K331" s="132"/>
      <c r="L331" s="132"/>
      <c r="M331" s="132"/>
      <c r="N331" s="132"/>
    </row>
    <row r="332" spans="3:14" ht="12.75">
      <c r="C332" s="132"/>
      <c r="D332" s="132"/>
      <c r="E332" s="132"/>
      <c r="F332" s="132"/>
      <c r="G332" s="132"/>
      <c r="H332" s="132"/>
      <c r="I332" s="132"/>
      <c r="J332" s="132"/>
      <c r="K332" s="132"/>
      <c r="L332" s="132"/>
      <c r="M332" s="132"/>
      <c r="N332" s="132"/>
    </row>
    <row r="333" spans="3:14" ht="12.75">
      <c r="C333" s="132"/>
      <c r="D333" s="132"/>
      <c r="E333" s="132"/>
      <c r="F333" s="132"/>
      <c r="G333" s="132"/>
      <c r="H333" s="132"/>
      <c r="I333" s="132"/>
      <c r="J333" s="132"/>
      <c r="K333" s="132"/>
      <c r="L333" s="132"/>
      <c r="M333" s="132"/>
      <c r="N333" s="132"/>
    </row>
    <row r="334" spans="3:14" ht="12.75">
      <c r="C334" s="132"/>
      <c r="D334" s="132"/>
      <c r="E334" s="132"/>
      <c r="F334" s="132"/>
      <c r="G334" s="132"/>
      <c r="H334" s="132"/>
      <c r="I334" s="132"/>
      <c r="J334" s="132"/>
      <c r="K334" s="132"/>
      <c r="L334" s="132"/>
      <c r="M334" s="132"/>
      <c r="N334" s="132"/>
    </row>
    <row r="335" spans="3:14" ht="12.75">
      <c r="C335" s="132"/>
      <c r="D335" s="132"/>
      <c r="E335" s="132"/>
      <c r="F335" s="132"/>
      <c r="G335" s="132"/>
      <c r="H335" s="132"/>
      <c r="I335" s="132"/>
      <c r="J335" s="132"/>
      <c r="K335" s="132"/>
      <c r="L335" s="132"/>
      <c r="M335" s="132"/>
      <c r="N335" s="132"/>
    </row>
    <row r="336" spans="3:14" ht="12.75">
      <c r="C336" s="132"/>
      <c r="D336" s="132"/>
      <c r="E336" s="132"/>
      <c r="F336" s="132"/>
      <c r="G336" s="132"/>
      <c r="H336" s="132"/>
      <c r="I336" s="132"/>
      <c r="J336" s="132"/>
      <c r="K336" s="132"/>
      <c r="L336" s="132"/>
      <c r="M336" s="132"/>
      <c r="N336" s="132"/>
    </row>
    <row r="337" spans="3:14" ht="12.75">
      <c r="C337" s="132"/>
      <c r="D337" s="132"/>
      <c r="E337" s="132"/>
      <c r="F337" s="132"/>
      <c r="G337" s="132"/>
      <c r="H337" s="132"/>
      <c r="I337" s="132"/>
      <c r="J337" s="132"/>
      <c r="K337" s="132"/>
      <c r="L337" s="132"/>
      <c r="M337" s="132"/>
      <c r="N337" s="132"/>
    </row>
    <row r="338" spans="3:14" ht="12.75">
      <c r="C338" s="132"/>
      <c r="D338" s="132"/>
      <c r="E338" s="132"/>
      <c r="F338" s="132"/>
      <c r="G338" s="132"/>
      <c r="H338" s="132"/>
      <c r="I338" s="132"/>
      <c r="J338" s="132"/>
      <c r="K338" s="132"/>
      <c r="L338" s="132"/>
      <c r="M338" s="132"/>
      <c r="N338" s="132"/>
    </row>
    <row r="339" spans="3:14" ht="12.75">
      <c r="C339" s="132"/>
      <c r="D339" s="132"/>
      <c r="E339" s="132"/>
      <c r="F339" s="132"/>
      <c r="G339" s="132"/>
      <c r="H339" s="132"/>
      <c r="I339" s="132"/>
      <c r="J339" s="132"/>
      <c r="K339" s="132"/>
      <c r="L339" s="132"/>
      <c r="M339" s="132"/>
      <c r="N339" s="132"/>
    </row>
    <row r="340" spans="3:14" ht="12.75">
      <c r="C340" s="132"/>
      <c r="D340" s="132"/>
      <c r="E340" s="132"/>
      <c r="F340" s="132"/>
      <c r="G340" s="132"/>
      <c r="H340" s="132"/>
      <c r="I340" s="132"/>
      <c r="J340" s="132"/>
      <c r="K340" s="132"/>
      <c r="L340" s="132"/>
      <c r="M340" s="132"/>
      <c r="N340" s="132"/>
    </row>
    <row r="341" spans="3:14" ht="12.75">
      <c r="C341" s="132"/>
      <c r="D341" s="132"/>
      <c r="E341" s="132"/>
      <c r="F341" s="132"/>
      <c r="G341" s="132"/>
      <c r="H341" s="132"/>
      <c r="I341" s="132"/>
      <c r="J341" s="132"/>
      <c r="K341" s="132"/>
      <c r="L341" s="132"/>
      <c r="M341" s="132"/>
      <c r="N341" s="132"/>
    </row>
    <row r="342" spans="3:14" ht="12.75">
      <c r="C342" s="132"/>
      <c r="D342" s="132"/>
      <c r="E342" s="132"/>
      <c r="F342" s="132"/>
      <c r="G342" s="132"/>
      <c r="H342" s="132"/>
      <c r="I342" s="132"/>
      <c r="J342" s="132"/>
      <c r="K342" s="132"/>
      <c r="L342" s="132"/>
      <c r="M342" s="132"/>
      <c r="N342" s="132"/>
    </row>
    <row r="343" spans="3:14" ht="12.75">
      <c r="C343" s="132"/>
      <c r="D343" s="132"/>
      <c r="E343" s="132"/>
      <c r="F343" s="132"/>
      <c r="G343" s="132"/>
      <c r="H343" s="132"/>
      <c r="I343" s="132"/>
      <c r="J343" s="132"/>
      <c r="K343" s="132"/>
      <c r="L343" s="132"/>
      <c r="M343" s="132"/>
      <c r="N343" s="132"/>
    </row>
    <row r="344" spans="3:14" ht="12.75">
      <c r="C344" s="132"/>
      <c r="D344" s="132"/>
      <c r="E344" s="132"/>
      <c r="F344" s="132"/>
      <c r="G344" s="132"/>
      <c r="H344" s="132"/>
      <c r="I344" s="132"/>
      <c r="J344" s="132"/>
      <c r="K344" s="132"/>
      <c r="L344" s="132"/>
      <c r="M344" s="132"/>
      <c r="N344" s="132"/>
    </row>
    <row r="345" spans="3:14" ht="12.75">
      <c r="C345" s="132"/>
      <c r="D345" s="132"/>
      <c r="E345" s="132"/>
      <c r="F345" s="132"/>
      <c r="G345" s="132"/>
      <c r="H345" s="132"/>
      <c r="I345" s="132"/>
      <c r="J345" s="132"/>
      <c r="K345" s="132"/>
      <c r="L345" s="132"/>
      <c r="M345" s="132"/>
      <c r="N345" s="132"/>
    </row>
    <row r="346" spans="3:14" ht="12.75">
      <c r="C346" s="132"/>
      <c r="D346" s="132"/>
      <c r="E346" s="132"/>
      <c r="F346" s="132"/>
      <c r="G346" s="132"/>
      <c r="H346" s="132"/>
      <c r="I346" s="132"/>
      <c r="J346" s="132"/>
      <c r="K346" s="132"/>
      <c r="L346" s="132"/>
      <c r="M346" s="132"/>
      <c r="N346" s="132"/>
    </row>
    <row r="347" spans="3:14" ht="12.75">
      <c r="C347" s="132"/>
      <c r="D347" s="132"/>
      <c r="E347" s="132"/>
      <c r="F347" s="132"/>
      <c r="G347" s="132"/>
      <c r="H347" s="132"/>
      <c r="I347" s="132"/>
      <c r="J347" s="132"/>
      <c r="K347" s="132"/>
      <c r="L347" s="132"/>
      <c r="M347" s="132"/>
      <c r="N347" s="132"/>
    </row>
    <row r="348" spans="3:14" ht="12.75">
      <c r="C348" s="132"/>
      <c r="D348" s="132"/>
      <c r="E348" s="132"/>
      <c r="F348" s="132"/>
      <c r="G348" s="132"/>
      <c r="H348" s="132"/>
      <c r="I348" s="132"/>
      <c r="J348" s="132"/>
      <c r="K348" s="132"/>
      <c r="L348" s="132"/>
      <c r="M348" s="132"/>
      <c r="N348" s="132"/>
    </row>
    <row r="349" spans="3:14" ht="12.75">
      <c r="C349" s="132"/>
      <c r="D349" s="132"/>
      <c r="E349" s="132"/>
      <c r="F349" s="132"/>
      <c r="G349" s="132"/>
      <c r="H349" s="132"/>
      <c r="I349" s="132"/>
      <c r="J349" s="132"/>
      <c r="K349" s="132"/>
      <c r="L349" s="132"/>
      <c r="M349" s="132"/>
      <c r="N349" s="132"/>
    </row>
    <row r="350" spans="3:14" ht="12.75">
      <c r="C350" s="132"/>
      <c r="D350" s="132"/>
      <c r="E350" s="132"/>
      <c r="F350" s="132"/>
      <c r="G350" s="132"/>
      <c r="H350" s="132"/>
      <c r="I350" s="132"/>
      <c r="J350" s="132"/>
      <c r="K350" s="132"/>
      <c r="L350" s="132"/>
      <c r="M350" s="132"/>
      <c r="N350" s="132"/>
    </row>
    <row r="351" spans="3:14" ht="12.75">
      <c r="C351" s="132"/>
      <c r="D351" s="132"/>
      <c r="E351" s="132"/>
      <c r="F351" s="132"/>
      <c r="G351" s="132"/>
      <c r="H351" s="132"/>
      <c r="I351" s="132"/>
      <c r="J351" s="132"/>
      <c r="K351" s="132"/>
      <c r="L351" s="132"/>
      <c r="M351" s="132"/>
      <c r="N351" s="132"/>
    </row>
    <row r="352" spans="3:14" ht="12.75">
      <c r="C352" s="132"/>
      <c r="D352" s="132"/>
      <c r="E352" s="132"/>
      <c r="F352" s="132"/>
      <c r="G352" s="132"/>
      <c r="H352" s="132"/>
      <c r="I352" s="132"/>
      <c r="J352" s="132"/>
      <c r="K352" s="132"/>
      <c r="L352" s="132"/>
      <c r="M352" s="132"/>
      <c r="N352" s="132"/>
    </row>
    <row r="353" spans="3:14" ht="12.75">
      <c r="C353" s="132"/>
      <c r="D353" s="132"/>
      <c r="E353" s="132"/>
      <c r="F353" s="132"/>
      <c r="G353" s="132"/>
      <c r="H353" s="132"/>
      <c r="I353" s="132"/>
      <c r="J353" s="132"/>
      <c r="K353" s="132"/>
      <c r="L353" s="132"/>
      <c r="M353" s="132"/>
      <c r="N353" s="132"/>
    </row>
    <row r="354" spans="3:14" ht="12.75">
      <c r="C354" s="132"/>
      <c r="D354" s="132"/>
      <c r="E354" s="132"/>
      <c r="F354" s="132"/>
      <c r="G354" s="132"/>
      <c r="H354" s="132"/>
      <c r="I354" s="132"/>
      <c r="J354" s="132"/>
      <c r="K354" s="132"/>
      <c r="L354" s="132"/>
      <c r="M354" s="132"/>
      <c r="N354" s="132"/>
    </row>
    <row r="355" spans="3:14" ht="12.75">
      <c r="C355" s="132"/>
      <c r="D355" s="132"/>
      <c r="E355" s="132"/>
      <c r="F355" s="132"/>
      <c r="G355" s="132"/>
      <c r="H355" s="132"/>
      <c r="I355" s="132"/>
      <c r="J355" s="132"/>
      <c r="K355" s="132"/>
      <c r="L355" s="132"/>
      <c r="M355" s="132"/>
      <c r="N355" s="132"/>
    </row>
    <row r="356" spans="3:14" ht="12.75">
      <c r="C356" s="132"/>
      <c r="D356" s="132"/>
      <c r="E356" s="132"/>
      <c r="F356" s="132"/>
      <c r="G356" s="132"/>
      <c r="H356" s="132"/>
      <c r="I356" s="132"/>
      <c r="J356" s="132"/>
      <c r="K356" s="132"/>
      <c r="L356" s="132"/>
      <c r="M356" s="132"/>
      <c r="N356" s="132"/>
    </row>
    <row r="357" spans="3:14" ht="12.75">
      <c r="C357" s="132"/>
      <c r="D357" s="132"/>
      <c r="E357" s="132"/>
      <c r="F357" s="132"/>
      <c r="G357" s="132"/>
      <c r="H357" s="132"/>
      <c r="I357" s="132"/>
      <c r="J357" s="132"/>
      <c r="K357" s="132"/>
      <c r="L357" s="132"/>
      <c r="M357" s="132"/>
      <c r="N357" s="132"/>
    </row>
    <row r="358" spans="3:14" ht="12.75">
      <c r="C358" s="132"/>
      <c r="D358" s="132"/>
      <c r="E358" s="132"/>
      <c r="F358" s="132"/>
      <c r="G358" s="132"/>
      <c r="H358" s="132"/>
      <c r="I358" s="132"/>
      <c r="J358" s="132"/>
      <c r="K358" s="132"/>
      <c r="L358" s="132"/>
      <c r="M358" s="132"/>
      <c r="N358" s="132"/>
    </row>
    <row r="359" spans="3:14" ht="12.75">
      <c r="C359" s="132"/>
      <c r="D359" s="132"/>
      <c r="E359" s="132"/>
      <c r="F359" s="132"/>
      <c r="G359" s="132"/>
      <c r="H359" s="132"/>
      <c r="I359" s="132"/>
      <c r="J359" s="132"/>
      <c r="K359" s="132"/>
      <c r="L359" s="132"/>
      <c r="M359" s="132"/>
      <c r="N359" s="132"/>
    </row>
    <row r="360" spans="3:14" ht="12.75">
      <c r="C360" s="132"/>
      <c r="D360" s="132"/>
      <c r="E360" s="132"/>
      <c r="F360" s="132"/>
      <c r="G360" s="132"/>
      <c r="H360" s="132"/>
      <c r="I360" s="132"/>
      <c r="J360" s="132"/>
      <c r="K360" s="132"/>
      <c r="L360" s="132"/>
      <c r="M360" s="132"/>
      <c r="N360" s="132"/>
    </row>
    <row r="361" spans="3:14" ht="12.75">
      <c r="C361" s="132"/>
      <c r="D361" s="132"/>
      <c r="E361" s="132"/>
      <c r="F361" s="132"/>
      <c r="G361" s="132"/>
      <c r="H361" s="132"/>
      <c r="I361" s="132"/>
      <c r="J361" s="132"/>
      <c r="K361" s="132"/>
      <c r="L361" s="132"/>
      <c r="M361" s="132"/>
      <c r="N361" s="132"/>
    </row>
  </sheetData>
  <mergeCells count="15">
    <mergeCell ref="K1:M1"/>
    <mergeCell ref="K2:M2"/>
    <mergeCell ref="K3:M3"/>
    <mergeCell ref="A5:M5"/>
    <mergeCell ref="G7:H7"/>
    <mergeCell ref="E1:G1"/>
    <mergeCell ref="E2:G2"/>
    <mergeCell ref="E3:G3"/>
    <mergeCell ref="F6:G6"/>
    <mergeCell ref="A65:B65"/>
    <mergeCell ref="N8:N9"/>
    <mergeCell ref="A8:A9"/>
    <mergeCell ref="B8:B9"/>
    <mergeCell ref="C8:G8"/>
    <mergeCell ref="H8:M8"/>
  </mergeCells>
  <printOptions/>
  <pageMargins left="0.91" right="0.35433070866141736" top="0.39" bottom="0.24" header="0.38" footer="0.29"/>
  <pageSetup fitToHeight="0" fitToWidth="1" horizontalDpi="600" verticalDpi="600" orientation="landscape"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A1:O62"/>
  <sheetViews>
    <sheetView showZeros="0" view="pageBreakPreview" zoomScale="75" zoomScaleNormal="75" zoomScaleSheetLayoutView="75" workbookViewId="0" topLeftCell="A5">
      <selection activeCell="A49" sqref="A48:IV49"/>
    </sheetView>
  </sheetViews>
  <sheetFormatPr defaultColWidth="9.00390625" defaultRowHeight="12.75"/>
  <cols>
    <col min="1" max="1" width="7.875" style="66" customWidth="1"/>
    <col min="2" max="2" width="38.75390625" style="68" customWidth="1"/>
    <col min="3" max="3" width="12.125" style="67" customWidth="1"/>
    <col min="4" max="4" width="11.75390625" style="67" customWidth="1"/>
    <col min="5" max="5" width="11.875" style="67" customWidth="1"/>
    <col min="6" max="6" width="9.875" style="67" customWidth="1"/>
    <col min="7" max="7" width="11.375" style="67" customWidth="1"/>
    <col min="8" max="8" width="12.125" style="67" customWidth="1"/>
    <col min="9" max="9" width="11.875" style="67" customWidth="1"/>
    <col min="10" max="10" width="11.75390625" style="67" customWidth="1"/>
    <col min="11" max="11" width="9.875" style="67" customWidth="1"/>
    <col min="12" max="12" width="11.375" style="67" customWidth="1"/>
    <col min="13" max="13" width="9.625" style="67" customWidth="1"/>
    <col min="14" max="14" width="12.125" style="67" customWidth="1"/>
    <col min="15" max="15" width="9.125" style="67" customWidth="1"/>
    <col min="16" max="16384" width="9.125" style="23" customWidth="1"/>
  </cols>
  <sheetData>
    <row r="1" spans="3:14" s="18" customFormat="1" ht="18">
      <c r="C1" s="174"/>
      <c r="D1" s="174"/>
      <c r="E1" s="174"/>
      <c r="F1" s="100"/>
      <c r="G1" s="100"/>
      <c r="H1" s="102"/>
      <c r="L1" s="162" t="s">
        <v>307</v>
      </c>
      <c r="M1" s="162"/>
      <c r="N1" s="162"/>
    </row>
    <row r="2" spans="3:14" s="18" customFormat="1" ht="18">
      <c r="C2" s="174"/>
      <c r="D2" s="174"/>
      <c r="E2" s="174"/>
      <c r="F2" s="100"/>
      <c r="G2" s="100"/>
      <c r="H2" s="102"/>
      <c r="L2" s="162" t="s">
        <v>300</v>
      </c>
      <c r="M2" s="162"/>
      <c r="N2" s="162"/>
    </row>
    <row r="3" spans="3:14" s="18" customFormat="1" ht="18">
      <c r="C3" s="174"/>
      <c r="D3" s="174"/>
      <c r="E3" s="174"/>
      <c r="F3" s="100"/>
      <c r="G3" s="100"/>
      <c r="H3" s="102"/>
      <c r="L3" s="162" t="s">
        <v>302</v>
      </c>
      <c r="M3" s="162"/>
      <c r="N3" s="162"/>
    </row>
    <row r="4" s="18" customFormat="1" ht="12.75"/>
    <row r="5" spans="1:13" s="18" customFormat="1" ht="18">
      <c r="A5" s="161" t="s">
        <v>310</v>
      </c>
      <c r="B5" s="161"/>
      <c r="C5" s="161"/>
      <c r="D5" s="161"/>
      <c r="E5" s="161"/>
      <c r="F5" s="161"/>
      <c r="G5" s="161"/>
      <c r="H5" s="161"/>
      <c r="I5" s="161"/>
      <c r="J5" s="161"/>
      <c r="K5" s="161"/>
      <c r="L5" s="99"/>
      <c r="M5" s="99"/>
    </row>
    <row r="6" spans="1:15" ht="15.75">
      <c r="A6" s="79"/>
      <c r="B6" s="3"/>
      <c r="C6" s="23"/>
      <c r="D6" s="143"/>
      <c r="E6" s="163"/>
      <c r="F6" s="163"/>
      <c r="G6" s="143"/>
      <c r="H6" s="23"/>
      <c r="I6" s="23"/>
      <c r="J6" s="23"/>
      <c r="K6" s="23"/>
      <c r="L6" s="23"/>
      <c r="M6" s="23" t="s">
        <v>298</v>
      </c>
      <c r="N6" s="23"/>
      <c r="O6" s="23"/>
    </row>
    <row r="7" spans="1:14" ht="12.75">
      <c r="A7" s="190" t="s">
        <v>5</v>
      </c>
      <c r="B7" s="190" t="s">
        <v>208</v>
      </c>
      <c r="C7" s="193" t="s">
        <v>7</v>
      </c>
      <c r="D7" s="193"/>
      <c r="E7" s="193"/>
      <c r="F7" s="193"/>
      <c r="G7" s="193"/>
      <c r="H7" s="193" t="s">
        <v>8</v>
      </c>
      <c r="I7" s="193"/>
      <c r="J7" s="193"/>
      <c r="K7" s="193"/>
      <c r="L7" s="193"/>
      <c r="M7" s="193"/>
      <c r="N7" s="192" t="s">
        <v>93</v>
      </c>
    </row>
    <row r="8" spans="1:14" ht="51">
      <c r="A8" s="191"/>
      <c r="B8" s="191"/>
      <c r="C8" s="69" t="s">
        <v>9</v>
      </c>
      <c r="D8" s="70" t="s">
        <v>10</v>
      </c>
      <c r="E8" s="70" t="s">
        <v>11</v>
      </c>
      <c r="F8" s="70" t="s">
        <v>12</v>
      </c>
      <c r="G8" s="70" t="s">
        <v>13</v>
      </c>
      <c r="H8" s="69" t="s">
        <v>9</v>
      </c>
      <c r="I8" s="70" t="s">
        <v>10</v>
      </c>
      <c r="J8" s="70" t="s">
        <v>11</v>
      </c>
      <c r="K8" s="70" t="s">
        <v>12</v>
      </c>
      <c r="L8" s="70" t="s">
        <v>13</v>
      </c>
      <c r="M8" s="70" t="s">
        <v>14</v>
      </c>
      <c r="N8" s="192"/>
    </row>
    <row r="9" spans="1:14" ht="12.75">
      <c r="A9" s="71">
        <v>1</v>
      </c>
      <c r="B9" s="117">
        <v>2</v>
      </c>
      <c r="C9" s="72">
        <v>3</v>
      </c>
      <c r="D9" s="72">
        <v>4</v>
      </c>
      <c r="E9" s="72">
        <v>5</v>
      </c>
      <c r="F9" s="72">
        <v>6</v>
      </c>
      <c r="G9" s="72">
        <v>7</v>
      </c>
      <c r="H9" s="72">
        <v>8</v>
      </c>
      <c r="I9" s="72">
        <v>9</v>
      </c>
      <c r="J9" s="72">
        <v>10</v>
      </c>
      <c r="K9" s="72">
        <v>11</v>
      </c>
      <c r="L9" s="72">
        <v>12</v>
      </c>
      <c r="M9" s="72">
        <v>13</v>
      </c>
      <c r="N9" s="72">
        <v>14</v>
      </c>
    </row>
    <row r="10" spans="1:15" s="63" customFormat="1" ht="12.75">
      <c r="A10" s="146" t="s">
        <v>15</v>
      </c>
      <c r="B10" s="155" t="s">
        <v>16</v>
      </c>
      <c r="C10" s="147">
        <f>D10+G10</f>
        <v>1701939</v>
      </c>
      <c r="D10" s="147">
        <f>'[1]З'!D12+'[1]З'!D25+'[1]З'!D37+'[1]З'!D66+'[1]З'!D71</f>
        <v>1682939</v>
      </c>
      <c r="E10" s="147">
        <f>'[1]З'!E12+'[1]З'!E25+'[1]З'!E37+'[1]З'!E66+'[1]З'!E71</f>
        <v>1004189</v>
      </c>
      <c r="F10" s="147">
        <f>'[1]З'!F12+'[1]З'!F25+'[1]З'!F37+'[1]З'!F66+'[1]З'!F71</f>
        <v>98000</v>
      </c>
      <c r="G10" s="147">
        <f>'[1]З'!G12+'[1]З'!G25+'[1]З'!G37+'[1]З'!G66+'[1]З'!G71</f>
        <v>19000</v>
      </c>
      <c r="H10" s="147">
        <f>I10+L10</f>
        <v>11721</v>
      </c>
      <c r="I10" s="147">
        <f>'[1]З'!I12+'[1]З'!I25+'[1]З'!I37+'[1]З'!I66+'[1]З'!I71</f>
        <v>11721</v>
      </c>
      <c r="J10" s="147">
        <f>'[1]З'!J12+'[1]З'!J25+'[1]З'!J37+'[1]З'!J66+'[1]З'!J71</f>
        <v>0</v>
      </c>
      <c r="K10" s="147">
        <f>'[1]З'!K12+'[1]З'!K25+'[1]З'!K37+'[1]З'!K66+'[1]З'!K71</f>
        <v>9155</v>
      </c>
      <c r="L10" s="147">
        <f>'[1]З'!L12+'[1]З'!L25+'[1]З'!L37+'[1]З'!L66+'[1]З'!L71</f>
        <v>0</v>
      </c>
      <c r="M10" s="147">
        <f>'[1]З'!M12+'[1]З'!M25+'[1]З'!M37+'[1]З'!M66+'[1]З'!M71</f>
        <v>0</v>
      </c>
      <c r="N10" s="147">
        <f>H10+C10</f>
        <v>1713660</v>
      </c>
      <c r="O10" s="67"/>
    </row>
    <row r="11" spans="1:15" s="63" customFormat="1" ht="12.75">
      <c r="A11" s="146" t="s">
        <v>19</v>
      </c>
      <c r="B11" s="155" t="s">
        <v>138</v>
      </c>
      <c r="C11" s="147">
        <f>D11+G11</f>
        <v>9527762</v>
      </c>
      <c r="D11" s="147">
        <f>SUM(D12:D20)</f>
        <v>9520762</v>
      </c>
      <c r="E11" s="147">
        <f>SUM(E12:E20)</f>
        <v>5769768</v>
      </c>
      <c r="F11" s="147">
        <f>SUM(F12:F20)</f>
        <v>1106432</v>
      </c>
      <c r="G11" s="147">
        <f>SUM(G12:G20)</f>
        <v>7000</v>
      </c>
      <c r="H11" s="147">
        <f>I11+L11</f>
        <v>853951</v>
      </c>
      <c r="I11" s="147">
        <f>SUM(I12:I19)</f>
        <v>713001</v>
      </c>
      <c r="J11" s="147">
        <f>SUM(J12:J19)</f>
        <v>0</v>
      </c>
      <c r="K11" s="147">
        <f>SUM(K12:K19)</f>
        <v>105032</v>
      </c>
      <c r="L11" s="147">
        <f>SUM(L12:L19)</f>
        <v>140950</v>
      </c>
      <c r="M11" s="147">
        <f>SUM(M12:M19)</f>
        <v>0</v>
      </c>
      <c r="N11" s="147">
        <f>H11+C11</f>
        <v>10381713</v>
      </c>
      <c r="O11" s="67"/>
    </row>
    <row r="12" spans="1:14" ht="12.75">
      <c r="A12" s="146" t="s">
        <v>79</v>
      </c>
      <c r="B12" s="155" t="s">
        <v>75</v>
      </c>
      <c r="C12" s="147">
        <f aca="true" t="shared" si="0" ref="C12:C21">D12+G12</f>
        <v>2476973</v>
      </c>
      <c r="D12" s="147">
        <f>'[1]З'!D27</f>
        <v>2476973</v>
      </c>
      <c r="E12" s="147">
        <f>'[1]З'!E27</f>
        <v>1289550</v>
      </c>
      <c r="F12" s="147">
        <f>'[1]З'!F27</f>
        <v>412623</v>
      </c>
      <c r="G12" s="147">
        <f>'[1]З'!G27</f>
        <v>0</v>
      </c>
      <c r="H12" s="147">
        <f aca="true" t="shared" si="1" ref="H12:H21">I12+L12</f>
        <v>224539</v>
      </c>
      <c r="I12" s="147">
        <f>'[1]З'!I27</f>
        <v>219539</v>
      </c>
      <c r="J12" s="147">
        <f>'[1]З'!J27</f>
        <v>0</v>
      </c>
      <c r="K12" s="147">
        <f>'[1]З'!K27</f>
        <v>0</v>
      </c>
      <c r="L12" s="147">
        <f>'[1]З'!L27</f>
        <v>5000</v>
      </c>
      <c r="M12" s="147">
        <f>'[1]З'!M27</f>
        <v>0</v>
      </c>
      <c r="N12" s="147">
        <f>H12+C12</f>
        <v>2701512</v>
      </c>
    </row>
    <row r="13" spans="1:14" ht="51">
      <c r="A13" s="146" t="s">
        <v>21</v>
      </c>
      <c r="B13" s="155" t="s">
        <v>247</v>
      </c>
      <c r="C13" s="147">
        <f t="shared" si="0"/>
        <v>6344992</v>
      </c>
      <c r="D13" s="147">
        <f>'[1]З'!D28</f>
        <v>6344992</v>
      </c>
      <c r="E13" s="147">
        <f>'[1]З'!E28</f>
        <v>4059814</v>
      </c>
      <c r="F13" s="147">
        <f>'[1]З'!F28</f>
        <v>648855</v>
      </c>
      <c r="G13" s="147">
        <f>'[1]З'!G28</f>
        <v>0</v>
      </c>
      <c r="H13" s="147">
        <f t="shared" si="1"/>
        <v>523751</v>
      </c>
      <c r="I13" s="147">
        <f>'[1]З'!I28</f>
        <v>398801</v>
      </c>
      <c r="J13" s="147">
        <f>'[1]З'!J28</f>
        <v>0</v>
      </c>
      <c r="K13" s="147">
        <f>'[1]З'!K28</f>
        <v>37711</v>
      </c>
      <c r="L13" s="147">
        <f>'[1]З'!L28</f>
        <v>124950</v>
      </c>
      <c r="M13" s="147">
        <f>'[1]З'!M28</f>
        <v>0</v>
      </c>
      <c r="N13" s="147">
        <f aca="true" t="shared" si="2" ref="N13:N21">H13+C13</f>
        <v>6868743</v>
      </c>
    </row>
    <row r="14" spans="1:14" ht="12.75">
      <c r="A14" s="146" t="s">
        <v>80</v>
      </c>
      <c r="B14" s="155" t="s">
        <v>94</v>
      </c>
      <c r="C14" s="147">
        <f t="shared" si="0"/>
        <v>152653</v>
      </c>
      <c r="D14" s="147">
        <f>'[1]З'!D29</f>
        <v>152653</v>
      </c>
      <c r="E14" s="147">
        <f>'[1]З'!E29</f>
        <v>110940</v>
      </c>
      <c r="F14" s="147">
        <f>'[1]З'!F29</f>
        <v>0</v>
      </c>
      <c r="G14" s="147">
        <f>'[1]З'!G29</f>
        <v>0</v>
      </c>
      <c r="H14" s="147">
        <f t="shared" si="1"/>
        <v>0</v>
      </c>
      <c r="I14" s="147">
        <f>'[1]З'!I29</f>
        <v>0</v>
      </c>
      <c r="J14" s="147">
        <f>'[1]З'!J29</f>
        <v>0</v>
      </c>
      <c r="K14" s="147">
        <f>'[1]З'!K29</f>
        <v>0</v>
      </c>
      <c r="L14" s="147">
        <f>'[1]З'!L29</f>
        <v>0</v>
      </c>
      <c r="M14" s="147">
        <f>'[1]З'!M29</f>
        <v>0</v>
      </c>
      <c r="N14" s="147">
        <f t="shared" si="2"/>
        <v>152653</v>
      </c>
    </row>
    <row r="15" spans="1:14" ht="51">
      <c r="A15" s="45" t="s">
        <v>315</v>
      </c>
      <c r="B15" s="51" t="s">
        <v>316</v>
      </c>
      <c r="C15" s="147">
        <f t="shared" si="0"/>
        <v>4200</v>
      </c>
      <c r="D15" s="147">
        <f>'[1]З'!D30</f>
        <v>4200</v>
      </c>
      <c r="E15" s="147">
        <f>'[1]З'!E30</f>
        <v>0</v>
      </c>
      <c r="F15" s="147">
        <f>'[1]З'!F30</f>
        <v>0</v>
      </c>
      <c r="G15" s="147">
        <f>'[1]З'!G30</f>
        <v>0</v>
      </c>
      <c r="H15" s="147">
        <f t="shared" si="1"/>
        <v>1540</v>
      </c>
      <c r="I15" s="147">
        <f>'[1]З'!I30</f>
        <v>1540</v>
      </c>
      <c r="J15" s="147">
        <f>'[1]З'!J30</f>
        <v>0</v>
      </c>
      <c r="K15" s="147">
        <f>'[1]З'!K30</f>
        <v>0</v>
      </c>
      <c r="L15" s="147">
        <f>'[1]З'!L30</f>
        <v>0</v>
      </c>
      <c r="M15" s="147">
        <f>'[1]З'!M30</f>
        <v>0</v>
      </c>
      <c r="N15" s="147">
        <f t="shared" si="2"/>
        <v>5740</v>
      </c>
    </row>
    <row r="16" spans="1:14" ht="25.5">
      <c r="A16" s="146" t="s">
        <v>24</v>
      </c>
      <c r="B16" s="155" t="s">
        <v>248</v>
      </c>
      <c r="C16" s="147">
        <f t="shared" si="0"/>
        <v>77884</v>
      </c>
      <c r="D16" s="147">
        <f>'[1]З'!D31</f>
        <v>77884</v>
      </c>
      <c r="E16" s="147">
        <f>'[1]З'!E31</f>
        <v>43873</v>
      </c>
      <c r="F16" s="147">
        <f>'[1]З'!F31</f>
        <v>6108</v>
      </c>
      <c r="G16" s="147">
        <f>'[1]З'!G31</f>
        <v>0</v>
      </c>
      <c r="H16" s="147">
        <f t="shared" si="1"/>
        <v>0</v>
      </c>
      <c r="I16" s="147">
        <f>'[1]З'!I31</f>
        <v>0</v>
      </c>
      <c r="J16" s="147">
        <f>'[1]З'!J31</f>
        <v>0</v>
      </c>
      <c r="K16" s="147">
        <f>'[1]З'!K31</f>
        <v>0</v>
      </c>
      <c r="L16" s="147">
        <f>'[1]З'!L31</f>
        <v>0</v>
      </c>
      <c r="M16" s="147">
        <f>'[1]З'!M31</f>
        <v>0</v>
      </c>
      <c r="N16" s="147">
        <f t="shared" si="2"/>
        <v>77884</v>
      </c>
    </row>
    <row r="17" spans="1:14" ht="25.5">
      <c r="A17" s="146" t="s">
        <v>25</v>
      </c>
      <c r="B17" s="155" t="s">
        <v>249</v>
      </c>
      <c r="C17" s="147">
        <f t="shared" si="0"/>
        <v>204724</v>
      </c>
      <c r="D17" s="147">
        <f>'[1]З'!D32</f>
        <v>197724</v>
      </c>
      <c r="E17" s="147">
        <f>'[1]З'!E32</f>
        <v>115254</v>
      </c>
      <c r="F17" s="147">
        <f>'[1]З'!F32</f>
        <v>6108</v>
      </c>
      <c r="G17" s="147">
        <f>'[1]З'!G32</f>
        <v>7000</v>
      </c>
      <c r="H17" s="147">
        <f t="shared" si="1"/>
        <v>0</v>
      </c>
      <c r="I17" s="147">
        <f>'[1]З'!I32</f>
        <v>0</v>
      </c>
      <c r="J17" s="147">
        <f>'[1]З'!J32</f>
        <v>0</v>
      </c>
      <c r="K17" s="147">
        <f>'[1]З'!K32</f>
        <v>0</v>
      </c>
      <c r="L17" s="147">
        <f>'[1]З'!L32</f>
        <v>0</v>
      </c>
      <c r="M17" s="147">
        <f>'[1]З'!M32</f>
        <v>0</v>
      </c>
      <c r="N17" s="147">
        <f t="shared" si="2"/>
        <v>204724</v>
      </c>
    </row>
    <row r="18" spans="1:14" ht="25.5">
      <c r="A18" s="146" t="s">
        <v>26</v>
      </c>
      <c r="B18" s="155" t="s">
        <v>27</v>
      </c>
      <c r="C18" s="147">
        <f t="shared" si="0"/>
        <v>126225</v>
      </c>
      <c r="D18" s="147">
        <f>'[1]З'!D33</f>
        <v>126225</v>
      </c>
      <c r="E18" s="147">
        <f>'[1]З'!E33</f>
        <v>69264</v>
      </c>
      <c r="F18" s="147">
        <f>'[1]З'!F33</f>
        <v>6804</v>
      </c>
      <c r="G18" s="147">
        <f>'[1]З'!G33</f>
        <v>0</v>
      </c>
      <c r="H18" s="147">
        <f t="shared" si="1"/>
        <v>90121</v>
      </c>
      <c r="I18" s="147">
        <f>'[1]З'!I33</f>
        <v>82121</v>
      </c>
      <c r="J18" s="147">
        <f>'[1]З'!J33</f>
        <v>0</v>
      </c>
      <c r="K18" s="147">
        <f>'[1]З'!K33</f>
        <v>67321</v>
      </c>
      <c r="L18" s="147">
        <f>'[1]З'!L33</f>
        <v>8000</v>
      </c>
      <c r="M18" s="147">
        <f>'[1]З'!M33</f>
        <v>0</v>
      </c>
      <c r="N18" s="147">
        <f t="shared" si="2"/>
        <v>216346</v>
      </c>
    </row>
    <row r="19" spans="1:14" ht="12.75">
      <c r="A19" s="146" t="s">
        <v>103</v>
      </c>
      <c r="B19" s="155" t="s">
        <v>95</v>
      </c>
      <c r="C19" s="147">
        <f t="shared" si="0"/>
        <v>139316</v>
      </c>
      <c r="D19" s="147">
        <f>'[1]З'!D34</f>
        <v>139316</v>
      </c>
      <c r="E19" s="147">
        <f>'[1]З'!E34</f>
        <v>81073</v>
      </c>
      <c r="F19" s="147">
        <f>'[1]З'!F34</f>
        <v>25934</v>
      </c>
      <c r="G19" s="147">
        <f>'[1]З'!G34</f>
        <v>0</v>
      </c>
      <c r="H19" s="147">
        <f t="shared" si="1"/>
        <v>14000</v>
      </c>
      <c r="I19" s="147">
        <f>'[1]З'!I34</f>
        <v>11000</v>
      </c>
      <c r="J19" s="147">
        <f>'[1]З'!J34</f>
        <v>0</v>
      </c>
      <c r="K19" s="147">
        <f>'[1]З'!K34</f>
        <v>0</v>
      </c>
      <c r="L19" s="147">
        <f>'[1]З'!L34</f>
        <v>3000</v>
      </c>
      <c r="M19" s="147">
        <f>'[1]З'!M34</f>
        <v>0</v>
      </c>
      <c r="N19" s="147">
        <f t="shared" si="2"/>
        <v>153316</v>
      </c>
    </row>
    <row r="20" spans="1:14" ht="38.25">
      <c r="A20" s="45" t="s">
        <v>317</v>
      </c>
      <c r="B20" s="29" t="s">
        <v>318</v>
      </c>
      <c r="C20" s="147">
        <f>D20+G20</f>
        <v>795</v>
      </c>
      <c r="D20" s="147">
        <f>'[1]З'!D35</f>
        <v>795</v>
      </c>
      <c r="E20" s="147">
        <f>'[1]З'!E35</f>
        <v>0</v>
      </c>
      <c r="F20" s="147">
        <f>'[1]З'!F35</f>
        <v>0</v>
      </c>
      <c r="G20" s="147">
        <f>'[1]З'!G35</f>
        <v>0</v>
      </c>
      <c r="H20" s="147">
        <f>I20+L20</f>
        <v>0</v>
      </c>
      <c r="I20" s="147">
        <f>'[1]З'!I35</f>
        <v>0</v>
      </c>
      <c r="J20" s="147">
        <f>'[1]З'!J35</f>
        <v>0</v>
      </c>
      <c r="K20" s="147">
        <f>'[1]З'!K35</f>
        <v>0</v>
      </c>
      <c r="L20" s="147">
        <f>'[1]З'!L35</f>
        <v>0</v>
      </c>
      <c r="M20" s="147">
        <f>'[1]З'!M35</f>
        <v>0</v>
      </c>
      <c r="N20" s="147">
        <f>H20+C20</f>
        <v>795</v>
      </c>
    </row>
    <row r="21" spans="1:15" s="63" customFormat="1" ht="12.75">
      <c r="A21" s="146" t="s">
        <v>28</v>
      </c>
      <c r="B21" s="156" t="s">
        <v>29</v>
      </c>
      <c r="C21" s="147">
        <f t="shared" si="0"/>
        <v>9572800</v>
      </c>
      <c r="D21" s="147">
        <f>SUM(D22:D24)</f>
        <v>9569300</v>
      </c>
      <c r="E21" s="147">
        <f>SUM(E22:E24)</f>
        <v>6029000</v>
      </c>
      <c r="F21" s="147">
        <f>SUM(F22:F24)</f>
        <v>644324</v>
      </c>
      <c r="G21" s="147">
        <f>SUM(G22:G24)</f>
        <v>3500</v>
      </c>
      <c r="H21" s="147">
        <f t="shared" si="1"/>
        <v>3181867</v>
      </c>
      <c r="I21" s="147">
        <f>SUM(I22:I24)</f>
        <v>2914611</v>
      </c>
      <c r="J21" s="147">
        <f>SUM(J22:J24)</f>
        <v>1201878</v>
      </c>
      <c r="K21" s="147">
        <f>SUM(K22:K24)</f>
        <v>193965</v>
      </c>
      <c r="L21" s="147">
        <f>SUM(L22:L24)</f>
        <v>267256</v>
      </c>
      <c r="M21" s="147">
        <f>SUM(M22:M24)</f>
        <v>0</v>
      </c>
      <c r="N21" s="147">
        <f t="shared" si="2"/>
        <v>12754667</v>
      </c>
      <c r="O21" s="67"/>
    </row>
    <row r="22" spans="1:14" ht="12.75">
      <c r="A22" s="146" t="s">
        <v>30</v>
      </c>
      <c r="B22" s="155" t="s">
        <v>269</v>
      </c>
      <c r="C22" s="147">
        <f>D22+G22</f>
        <v>9192255</v>
      </c>
      <c r="D22" s="147">
        <f>'[1]З'!D14</f>
        <v>9188755</v>
      </c>
      <c r="E22" s="147">
        <f>'[1]З'!E14</f>
        <v>5786030</v>
      </c>
      <c r="F22" s="147">
        <f>'[1]З'!F14</f>
        <v>634424</v>
      </c>
      <c r="G22" s="147">
        <f>'[1]З'!G14</f>
        <v>3500</v>
      </c>
      <c r="H22" s="147">
        <f>I22+L22</f>
        <v>2581614</v>
      </c>
      <c r="I22" s="147">
        <f>'[1]З'!I14</f>
        <v>2503274</v>
      </c>
      <c r="J22" s="147">
        <f>'[1]З'!J14</f>
        <v>1059797</v>
      </c>
      <c r="K22" s="147">
        <f>'[1]З'!K14</f>
        <v>185348</v>
      </c>
      <c r="L22" s="147">
        <f>'[1]З'!L14</f>
        <v>78340</v>
      </c>
      <c r="M22" s="147">
        <f>'[1]З'!M14</f>
        <v>0</v>
      </c>
      <c r="N22" s="147">
        <f>H22+C22</f>
        <v>11773869</v>
      </c>
    </row>
    <row r="23" spans="1:14" ht="25.5">
      <c r="A23" s="146" t="s">
        <v>34</v>
      </c>
      <c r="B23" s="155" t="s">
        <v>35</v>
      </c>
      <c r="C23" s="147">
        <f>D23+G23</f>
        <v>362145</v>
      </c>
      <c r="D23" s="147">
        <f>'[1]З'!D15</f>
        <v>362145</v>
      </c>
      <c r="E23" s="147">
        <f>'[1]З'!E15</f>
        <v>242970</v>
      </c>
      <c r="F23" s="147">
        <f>'[1]З'!F15</f>
        <v>9900</v>
      </c>
      <c r="G23" s="147">
        <f>'[1]З'!G15</f>
        <v>0</v>
      </c>
      <c r="H23" s="147">
        <f>I23+L23</f>
        <v>600253</v>
      </c>
      <c r="I23" s="147">
        <f>'[1]З'!I15</f>
        <v>411337</v>
      </c>
      <c r="J23" s="147">
        <f>'[1]З'!J15</f>
        <v>142081</v>
      </c>
      <c r="K23" s="147">
        <f>'[1]З'!K15</f>
        <v>8617</v>
      </c>
      <c r="L23" s="147">
        <f>'[1]З'!L15</f>
        <v>188916</v>
      </c>
      <c r="M23" s="147">
        <f>'[1]З'!M15</f>
        <v>0</v>
      </c>
      <c r="N23" s="147">
        <f>H23+C23</f>
        <v>962398</v>
      </c>
    </row>
    <row r="24" spans="1:14" ht="12.75">
      <c r="A24" s="146" t="s">
        <v>37</v>
      </c>
      <c r="B24" s="156" t="s">
        <v>38</v>
      </c>
      <c r="C24" s="147">
        <f>D24+G24</f>
        <v>18400</v>
      </c>
      <c r="D24" s="147">
        <f>'[1]З'!D16</f>
        <v>18400</v>
      </c>
      <c r="E24" s="147">
        <f>'[1]З'!E16</f>
        <v>0</v>
      </c>
      <c r="F24" s="147">
        <f>'[1]З'!F16</f>
        <v>0</v>
      </c>
      <c r="G24" s="147">
        <f>'[1]З'!G16</f>
        <v>0</v>
      </c>
      <c r="H24" s="147">
        <f>I24+L24</f>
        <v>0</v>
      </c>
      <c r="I24" s="147">
        <f>'[1]З'!I16</f>
        <v>0</v>
      </c>
      <c r="J24" s="147">
        <f>'[1]З'!J16</f>
        <v>0</v>
      </c>
      <c r="K24" s="147">
        <f>'[1]З'!K16</f>
        <v>0</v>
      </c>
      <c r="L24" s="147">
        <f>'[1]З'!L16</f>
        <v>0</v>
      </c>
      <c r="M24" s="147">
        <f>'[1]З'!M16</f>
        <v>0</v>
      </c>
      <c r="N24" s="147">
        <f>H24+C24</f>
        <v>18400</v>
      </c>
    </row>
    <row r="25" spans="1:15" s="63" customFormat="1" ht="25.5">
      <c r="A25" s="146" t="s">
        <v>42</v>
      </c>
      <c r="B25" s="154" t="s">
        <v>131</v>
      </c>
      <c r="C25" s="147">
        <f>D25+G25</f>
        <v>5782295</v>
      </c>
      <c r="D25" s="147">
        <f>SUM(D26:D45)</f>
        <v>5782295</v>
      </c>
      <c r="E25" s="147">
        <f>SUM(E26:E45)</f>
        <v>0</v>
      </c>
      <c r="F25" s="147">
        <f>SUM(F26:F45)</f>
        <v>0</v>
      </c>
      <c r="G25" s="147">
        <f>SUM(G26:G45)</f>
        <v>0</v>
      </c>
      <c r="H25" s="147">
        <f>I25+L25</f>
        <v>0</v>
      </c>
      <c r="I25" s="147">
        <f>SUM(I26:I45)</f>
        <v>0</v>
      </c>
      <c r="J25" s="147">
        <f>SUM(J26:J45)</f>
        <v>0</v>
      </c>
      <c r="K25" s="147">
        <f>SUM(K26:K45)</f>
        <v>0</v>
      </c>
      <c r="L25" s="147">
        <f>SUM(L26:L45)</f>
        <v>0</v>
      </c>
      <c r="M25" s="147">
        <f>SUM(M26:M45)</f>
        <v>0</v>
      </c>
      <c r="N25" s="147">
        <f>H25+C25</f>
        <v>5782295</v>
      </c>
      <c r="O25" s="67"/>
    </row>
    <row r="26" spans="1:14" ht="63.75">
      <c r="A26" s="146" t="s">
        <v>143</v>
      </c>
      <c r="B26" s="153" t="s">
        <v>273</v>
      </c>
      <c r="C26" s="147">
        <f aca="true" t="shared" si="3" ref="C26:C43">D26+G26</f>
        <v>2637617</v>
      </c>
      <c r="D26" s="147">
        <f>'[1]З'!D39</f>
        <v>2637617</v>
      </c>
      <c r="E26" s="147">
        <f>'[1]З'!E39</f>
        <v>0</v>
      </c>
      <c r="F26" s="147">
        <f>'[1]З'!F39</f>
        <v>0</v>
      </c>
      <c r="G26" s="147">
        <f>'[1]З'!G39</f>
        <v>0</v>
      </c>
      <c r="H26" s="147">
        <f aca="true" t="shared" si="4" ref="H26:H42">I26+L26</f>
        <v>0</v>
      </c>
      <c r="I26" s="147">
        <f>'[1]З'!I39</f>
        <v>0</v>
      </c>
      <c r="J26" s="147">
        <f>'[1]З'!J39</f>
        <v>0</v>
      </c>
      <c r="K26" s="147">
        <f>'[1]З'!K39</f>
        <v>0</v>
      </c>
      <c r="L26" s="147">
        <f>'[1]З'!L39</f>
        <v>0</v>
      </c>
      <c r="M26" s="147">
        <f>'[1]З'!M39</f>
        <v>0</v>
      </c>
      <c r="N26" s="147">
        <f aca="true" t="shared" si="5" ref="N26:N41">H26+C26</f>
        <v>2637617</v>
      </c>
    </row>
    <row r="27" spans="1:14" ht="38.25">
      <c r="A27" s="146" t="s">
        <v>149</v>
      </c>
      <c r="B27" s="153" t="s">
        <v>219</v>
      </c>
      <c r="C27" s="147">
        <f t="shared" si="3"/>
        <v>41276</v>
      </c>
      <c r="D27" s="147">
        <f>'[1]З'!D40</f>
        <v>41276</v>
      </c>
      <c r="E27" s="147">
        <f>'[1]З'!E40</f>
        <v>0</v>
      </c>
      <c r="F27" s="147">
        <f>'[1]З'!F40</f>
        <v>0</v>
      </c>
      <c r="G27" s="147">
        <f>'[1]З'!G40</f>
        <v>0</v>
      </c>
      <c r="H27" s="147">
        <f t="shared" si="4"/>
        <v>0</v>
      </c>
      <c r="I27" s="147">
        <f>'[1]З'!I40</f>
        <v>0</v>
      </c>
      <c r="J27" s="147">
        <f>'[1]З'!J40</f>
        <v>0</v>
      </c>
      <c r="K27" s="147">
        <f>'[1]З'!K40</f>
        <v>0</v>
      </c>
      <c r="L27" s="147">
        <f>'[1]З'!L40</f>
        <v>0</v>
      </c>
      <c r="M27" s="147">
        <f>'[1]З'!M40</f>
        <v>0</v>
      </c>
      <c r="N27" s="147">
        <f t="shared" si="5"/>
        <v>41276</v>
      </c>
    </row>
    <row r="28" spans="1:14" ht="51">
      <c r="A28" s="146" t="s">
        <v>151</v>
      </c>
      <c r="B28" s="153" t="s">
        <v>270</v>
      </c>
      <c r="C28" s="147">
        <f t="shared" si="3"/>
        <v>558937</v>
      </c>
      <c r="D28" s="147">
        <f>'[1]З'!D41</f>
        <v>558937</v>
      </c>
      <c r="E28" s="147">
        <f>'[1]З'!E41</f>
        <v>0</v>
      </c>
      <c r="F28" s="147">
        <f>'[1]З'!F41</f>
        <v>0</v>
      </c>
      <c r="G28" s="147">
        <f>'[1]З'!G41</f>
        <v>0</v>
      </c>
      <c r="H28" s="147">
        <f t="shared" si="4"/>
        <v>0</v>
      </c>
      <c r="I28" s="147">
        <f>'[1]З'!I41</f>
        <v>0</v>
      </c>
      <c r="J28" s="147">
        <f>'[1]З'!J41</f>
        <v>0</v>
      </c>
      <c r="K28" s="147">
        <f>'[1]З'!K41</f>
        <v>0</v>
      </c>
      <c r="L28" s="147">
        <f>'[1]З'!L41</f>
        <v>0</v>
      </c>
      <c r="M28" s="147">
        <f>'[1]З'!M41</f>
        <v>0</v>
      </c>
      <c r="N28" s="147">
        <f t="shared" si="5"/>
        <v>558937</v>
      </c>
    </row>
    <row r="29" spans="1:14" ht="357">
      <c r="A29" s="146" t="s">
        <v>152</v>
      </c>
      <c r="B29" s="21" t="s">
        <v>319</v>
      </c>
      <c r="C29" s="147">
        <f t="shared" si="3"/>
        <v>88349</v>
      </c>
      <c r="D29" s="147">
        <f>'[1]З'!D42</f>
        <v>88349</v>
      </c>
      <c r="E29" s="147">
        <f>'[1]З'!E42</f>
        <v>0</v>
      </c>
      <c r="F29" s="147">
        <f>'[1]З'!F42</f>
        <v>0</v>
      </c>
      <c r="G29" s="147">
        <f>'[1]З'!G42</f>
        <v>0</v>
      </c>
      <c r="H29" s="147">
        <f t="shared" si="4"/>
        <v>0</v>
      </c>
      <c r="I29" s="147">
        <f>'[1]З'!I42</f>
        <v>0</v>
      </c>
      <c r="J29" s="147">
        <f>'[1]З'!J42</f>
        <v>0</v>
      </c>
      <c r="K29" s="147">
        <f>'[1]З'!K42</f>
        <v>0</v>
      </c>
      <c r="L29" s="147">
        <f>'[1]З'!L42</f>
        <v>0</v>
      </c>
      <c r="M29" s="147">
        <f>'[1]З'!M42</f>
        <v>0</v>
      </c>
      <c r="N29" s="147">
        <f t="shared" si="5"/>
        <v>88349</v>
      </c>
    </row>
    <row r="30" spans="1:14" ht="357">
      <c r="A30" s="146" t="s">
        <v>153</v>
      </c>
      <c r="B30" s="21" t="s">
        <v>320</v>
      </c>
      <c r="C30" s="147">
        <f t="shared" si="3"/>
        <v>992</v>
      </c>
      <c r="D30" s="147">
        <f>'[1]З'!D43</f>
        <v>992</v>
      </c>
      <c r="E30" s="147">
        <f>'[1]З'!E43</f>
        <v>0</v>
      </c>
      <c r="F30" s="147">
        <f>'[1]З'!F43</f>
        <v>0</v>
      </c>
      <c r="G30" s="147">
        <f>'[1]З'!G43</f>
        <v>0</v>
      </c>
      <c r="H30" s="147">
        <f t="shared" si="4"/>
        <v>0</v>
      </c>
      <c r="I30" s="147">
        <f>'[1]З'!I43</f>
        <v>0</v>
      </c>
      <c r="J30" s="147">
        <f>'[1]З'!J43</f>
        <v>0</v>
      </c>
      <c r="K30" s="147">
        <f>'[1]З'!K43</f>
        <v>0</v>
      </c>
      <c r="L30" s="147">
        <f>'[1]З'!L43</f>
        <v>0</v>
      </c>
      <c r="M30" s="147">
        <f>'[1]З'!M43</f>
        <v>0</v>
      </c>
      <c r="N30" s="147">
        <f t="shared" si="5"/>
        <v>992</v>
      </c>
    </row>
    <row r="31" spans="1:14" ht="25.5">
      <c r="A31" s="146" t="s">
        <v>308</v>
      </c>
      <c r="B31" s="153" t="s">
        <v>189</v>
      </c>
      <c r="C31" s="147">
        <f>D31+G31</f>
        <v>3704</v>
      </c>
      <c r="D31" s="147">
        <f>'[1]З'!D44</f>
        <v>3704</v>
      </c>
      <c r="E31" s="147">
        <f>'[1]З'!E44</f>
        <v>0</v>
      </c>
      <c r="F31" s="147">
        <f>'[1]З'!F44</f>
        <v>0</v>
      </c>
      <c r="G31" s="147">
        <f>'[1]З'!G44</f>
        <v>0</v>
      </c>
      <c r="H31" s="147">
        <f>I31+L31</f>
        <v>0</v>
      </c>
      <c r="I31" s="147">
        <f>'[1]З'!I44</f>
        <v>0</v>
      </c>
      <c r="J31" s="147">
        <f>'[1]З'!J44</f>
        <v>0</v>
      </c>
      <c r="K31" s="147">
        <f>'[1]З'!K44</f>
        <v>0</v>
      </c>
      <c r="L31" s="147">
        <f>'[1]З'!L44</f>
        <v>0</v>
      </c>
      <c r="M31" s="147">
        <f>'[1]З'!M44</f>
        <v>0</v>
      </c>
      <c r="N31" s="147">
        <f>H31+C31</f>
        <v>3704</v>
      </c>
    </row>
    <row r="32" spans="1:14" ht="38.25">
      <c r="A32" s="146" t="s">
        <v>155</v>
      </c>
      <c r="B32" s="153" t="s">
        <v>221</v>
      </c>
      <c r="C32" s="147">
        <f t="shared" si="3"/>
        <v>80000</v>
      </c>
      <c r="D32" s="147">
        <f>'[1]З'!D45</f>
        <v>80000</v>
      </c>
      <c r="E32" s="147">
        <f>'[1]З'!E45</f>
        <v>0</v>
      </c>
      <c r="F32" s="147">
        <f>'[1]З'!F45</f>
        <v>0</v>
      </c>
      <c r="G32" s="147">
        <f>'[1]З'!G45</f>
        <v>0</v>
      </c>
      <c r="H32" s="147">
        <f t="shared" si="4"/>
        <v>0</v>
      </c>
      <c r="I32" s="147">
        <f>'[1]З'!I45</f>
        <v>0</v>
      </c>
      <c r="J32" s="147">
        <f>'[1]З'!J45</f>
        <v>0</v>
      </c>
      <c r="K32" s="147">
        <f>'[1]З'!K45</f>
        <v>0</v>
      </c>
      <c r="L32" s="147">
        <f>'[1]З'!L45</f>
        <v>0</v>
      </c>
      <c r="M32" s="147">
        <f>'[1]З'!M45</f>
        <v>0</v>
      </c>
      <c r="N32" s="147">
        <f t="shared" si="5"/>
        <v>80000</v>
      </c>
    </row>
    <row r="33" spans="1:14" ht="51">
      <c r="A33" s="146" t="s">
        <v>157</v>
      </c>
      <c r="B33" s="153" t="s">
        <v>191</v>
      </c>
      <c r="C33" s="147">
        <f t="shared" si="3"/>
        <v>1492</v>
      </c>
      <c r="D33" s="147">
        <f>'[1]З'!D46</f>
        <v>1492</v>
      </c>
      <c r="E33" s="147">
        <f>'[1]З'!E46</f>
        <v>0</v>
      </c>
      <c r="F33" s="147">
        <f>'[1]З'!F46</f>
        <v>0</v>
      </c>
      <c r="G33" s="147">
        <f>'[1]З'!G46</f>
        <v>0</v>
      </c>
      <c r="H33" s="147">
        <f t="shared" si="4"/>
        <v>0</v>
      </c>
      <c r="I33" s="147">
        <f>'[1]З'!I46</f>
        <v>0</v>
      </c>
      <c r="J33" s="147">
        <f>'[1]З'!J46</f>
        <v>0</v>
      </c>
      <c r="K33" s="147">
        <f>'[1]З'!K46</f>
        <v>0</v>
      </c>
      <c r="L33" s="147">
        <f>'[1]З'!L46</f>
        <v>0</v>
      </c>
      <c r="M33" s="147">
        <f>'[1]З'!M46</f>
        <v>0</v>
      </c>
      <c r="N33" s="147">
        <f t="shared" si="5"/>
        <v>1492</v>
      </c>
    </row>
    <row r="34" spans="1:14" ht="25.5">
      <c r="A34" s="146" t="s">
        <v>159</v>
      </c>
      <c r="B34" s="153" t="s">
        <v>192</v>
      </c>
      <c r="C34" s="147">
        <f t="shared" si="3"/>
        <v>52936</v>
      </c>
      <c r="D34" s="147">
        <f>'[1]З'!D47</f>
        <v>52936</v>
      </c>
      <c r="E34" s="147">
        <f>'[1]З'!E47</f>
        <v>0</v>
      </c>
      <c r="F34" s="147">
        <f>'[1]З'!F47</f>
        <v>0</v>
      </c>
      <c r="G34" s="147">
        <f>'[1]З'!G47</f>
        <v>0</v>
      </c>
      <c r="H34" s="147">
        <f t="shared" si="4"/>
        <v>0</v>
      </c>
      <c r="I34" s="147">
        <f>'[1]З'!I47</f>
        <v>0</v>
      </c>
      <c r="J34" s="147">
        <f>'[1]З'!J47</f>
        <v>0</v>
      </c>
      <c r="K34" s="147">
        <f>'[1]З'!K47</f>
        <v>0</v>
      </c>
      <c r="L34" s="147">
        <f>'[1]З'!L47</f>
        <v>0</v>
      </c>
      <c r="M34" s="147">
        <f>'[1]З'!M47</f>
        <v>0</v>
      </c>
      <c r="N34" s="147">
        <f t="shared" si="5"/>
        <v>52936</v>
      </c>
    </row>
    <row r="35" spans="1:14" ht="12.75">
      <c r="A35" s="146" t="s">
        <v>126</v>
      </c>
      <c r="B35" s="154" t="s">
        <v>193</v>
      </c>
      <c r="C35" s="147">
        <f t="shared" si="3"/>
        <v>124173</v>
      </c>
      <c r="D35" s="147">
        <f>'[1]З'!D49</f>
        <v>124173</v>
      </c>
      <c r="E35" s="147">
        <f>'[1]З'!E49</f>
        <v>0</v>
      </c>
      <c r="F35" s="147">
        <f>'[1]З'!F49</f>
        <v>0</v>
      </c>
      <c r="G35" s="147">
        <f>'[1]З'!G49</f>
        <v>0</v>
      </c>
      <c r="H35" s="147">
        <f t="shared" si="4"/>
        <v>0</v>
      </c>
      <c r="I35" s="147">
        <f>'[1]З'!I49</f>
        <v>0</v>
      </c>
      <c r="J35" s="147">
        <f>'[1]З'!J49</f>
        <v>0</v>
      </c>
      <c r="K35" s="147">
        <f>'[1]З'!K49</f>
        <v>0</v>
      </c>
      <c r="L35" s="147">
        <f>'[1]З'!L49</f>
        <v>0</v>
      </c>
      <c r="M35" s="147">
        <f>'[1]З'!M49</f>
        <v>0</v>
      </c>
      <c r="N35" s="147">
        <f t="shared" si="5"/>
        <v>124173</v>
      </c>
    </row>
    <row r="36" spans="1:14" ht="25.5">
      <c r="A36" s="146" t="s">
        <v>127</v>
      </c>
      <c r="B36" s="154" t="s">
        <v>209</v>
      </c>
      <c r="C36" s="147">
        <f t="shared" si="3"/>
        <v>646920</v>
      </c>
      <c r="D36" s="147">
        <f>'[1]З'!D50</f>
        <v>646920</v>
      </c>
      <c r="E36" s="147">
        <f>'[1]З'!E50</f>
        <v>0</v>
      </c>
      <c r="F36" s="147">
        <f>'[1]З'!F50</f>
        <v>0</v>
      </c>
      <c r="G36" s="147">
        <f>'[1]З'!G50</f>
        <v>0</v>
      </c>
      <c r="H36" s="147">
        <f t="shared" si="4"/>
        <v>0</v>
      </c>
      <c r="I36" s="147">
        <f>'[1]З'!I50</f>
        <v>0</v>
      </c>
      <c r="J36" s="147">
        <f>'[1]З'!J50</f>
        <v>0</v>
      </c>
      <c r="K36" s="147">
        <f>'[1]З'!K50</f>
        <v>0</v>
      </c>
      <c r="L36" s="147">
        <f>'[1]З'!L50</f>
        <v>0</v>
      </c>
      <c r="M36" s="147">
        <f>'[1]З'!M50</f>
        <v>0</v>
      </c>
      <c r="N36" s="147">
        <f t="shared" si="5"/>
        <v>646920</v>
      </c>
    </row>
    <row r="37" spans="1:14" ht="25.5">
      <c r="A37" s="146" t="s">
        <v>128</v>
      </c>
      <c r="B37" s="154" t="s">
        <v>101</v>
      </c>
      <c r="C37" s="147">
        <f t="shared" si="3"/>
        <v>113016</v>
      </c>
      <c r="D37" s="147">
        <f>'[1]З'!D51</f>
        <v>113016</v>
      </c>
      <c r="E37" s="147">
        <f>'[1]З'!E51</f>
        <v>0</v>
      </c>
      <c r="F37" s="147">
        <f>'[1]З'!F51</f>
        <v>0</v>
      </c>
      <c r="G37" s="147">
        <f>'[1]З'!G51</f>
        <v>0</v>
      </c>
      <c r="H37" s="147">
        <f t="shared" si="4"/>
        <v>0</v>
      </c>
      <c r="I37" s="147">
        <f>'[1]З'!I51</f>
        <v>0</v>
      </c>
      <c r="J37" s="147">
        <f>'[1]З'!J51</f>
        <v>0</v>
      </c>
      <c r="K37" s="147">
        <f>'[1]З'!K51</f>
        <v>0</v>
      </c>
      <c r="L37" s="147">
        <f>'[1]З'!L51</f>
        <v>0</v>
      </c>
      <c r="M37" s="147">
        <f>'[1]З'!M51</f>
        <v>0</v>
      </c>
      <c r="N37" s="147">
        <f t="shared" si="5"/>
        <v>113016</v>
      </c>
    </row>
    <row r="38" spans="1:14" ht="25.5">
      <c r="A38" s="146" t="s">
        <v>87</v>
      </c>
      <c r="B38" s="153" t="s">
        <v>179</v>
      </c>
      <c r="C38" s="147">
        <f t="shared" si="3"/>
        <v>33129</v>
      </c>
      <c r="D38" s="147">
        <f>'[1]З'!D52</f>
        <v>33129</v>
      </c>
      <c r="E38" s="147">
        <f>'[1]З'!E52</f>
        <v>0</v>
      </c>
      <c r="F38" s="147">
        <f>'[1]З'!F52</f>
        <v>0</v>
      </c>
      <c r="G38" s="147">
        <f>'[1]З'!G52</f>
        <v>0</v>
      </c>
      <c r="H38" s="147">
        <f t="shared" si="4"/>
        <v>0</v>
      </c>
      <c r="I38" s="147">
        <f>'[1]З'!I52</f>
        <v>0</v>
      </c>
      <c r="J38" s="147">
        <f>'[1]З'!J52</f>
        <v>0</v>
      </c>
      <c r="K38" s="147">
        <f>'[1]З'!K52</f>
        <v>0</v>
      </c>
      <c r="L38" s="147">
        <f>'[1]З'!L52</f>
        <v>0</v>
      </c>
      <c r="M38" s="147">
        <f>'[1]З'!M52</f>
        <v>0</v>
      </c>
      <c r="N38" s="147">
        <f t="shared" si="5"/>
        <v>33129</v>
      </c>
    </row>
    <row r="39" spans="1:14" ht="12.75">
      <c r="A39" s="146" t="s">
        <v>224</v>
      </c>
      <c r="B39" s="153" t="s">
        <v>226</v>
      </c>
      <c r="C39" s="147">
        <f t="shared" si="3"/>
        <v>108913</v>
      </c>
      <c r="D39" s="147">
        <f>'[1]З'!D53</f>
        <v>108913</v>
      </c>
      <c r="E39" s="147">
        <f>'[1]З'!E53</f>
        <v>0</v>
      </c>
      <c r="F39" s="147">
        <f>'[1]З'!F53</f>
        <v>0</v>
      </c>
      <c r="G39" s="147">
        <f>'[1]З'!G53</f>
        <v>0</v>
      </c>
      <c r="H39" s="147">
        <f t="shared" si="4"/>
        <v>0</v>
      </c>
      <c r="I39" s="147">
        <f>'[1]З'!I53</f>
        <v>0</v>
      </c>
      <c r="J39" s="147">
        <f>'[1]З'!J53</f>
        <v>0</v>
      </c>
      <c r="K39" s="147">
        <f>'[1]З'!K53</f>
        <v>0</v>
      </c>
      <c r="L39" s="147">
        <f>'[1]З'!L53</f>
        <v>0</v>
      </c>
      <c r="M39" s="147">
        <f>'[1]З'!M53</f>
        <v>0</v>
      </c>
      <c r="N39" s="147">
        <f t="shared" si="5"/>
        <v>108913</v>
      </c>
    </row>
    <row r="40" spans="1:14" ht="25.5">
      <c r="A40" s="146" t="s">
        <v>163</v>
      </c>
      <c r="B40" s="157" t="s">
        <v>203</v>
      </c>
      <c r="C40" s="147">
        <f t="shared" si="3"/>
        <v>588212</v>
      </c>
      <c r="D40" s="147">
        <f>'[1]З'!D54</f>
        <v>588212</v>
      </c>
      <c r="E40" s="147">
        <f>'[1]З'!E54</f>
        <v>0</v>
      </c>
      <c r="F40" s="147">
        <f>'[1]З'!F54</f>
        <v>0</v>
      </c>
      <c r="G40" s="147">
        <f>'[1]З'!G54</f>
        <v>0</v>
      </c>
      <c r="H40" s="147">
        <f t="shared" si="4"/>
        <v>0</v>
      </c>
      <c r="I40" s="147">
        <f>'[1]З'!I54</f>
        <v>0</v>
      </c>
      <c r="J40" s="147">
        <f>'[1]З'!J54</f>
        <v>0</v>
      </c>
      <c r="K40" s="147">
        <f>'[1]З'!K54</f>
        <v>0</v>
      </c>
      <c r="L40" s="147">
        <f>'[1]З'!L54</f>
        <v>0</v>
      </c>
      <c r="M40" s="147">
        <f>'[1]З'!M54</f>
        <v>0</v>
      </c>
      <c r="N40" s="147">
        <f t="shared" si="5"/>
        <v>588212</v>
      </c>
    </row>
    <row r="41" spans="1:15" s="63" customFormat="1" ht="38.25">
      <c r="A41" s="148" t="s">
        <v>88</v>
      </c>
      <c r="B41" s="158" t="s">
        <v>132</v>
      </c>
      <c r="C41" s="147">
        <f t="shared" si="3"/>
        <v>621588</v>
      </c>
      <c r="D41" s="147">
        <f>'[1]З'!D55</f>
        <v>621588</v>
      </c>
      <c r="E41" s="147">
        <f>'[1]З'!E55</f>
        <v>0</v>
      </c>
      <c r="F41" s="147">
        <f>'[1]З'!F55</f>
        <v>0</v>
      </c>
      <c r="G41" s="147">
        <f>'[1]З'!G55</f>
        <v>0</v>
      </c>
      <c r="H41" s="147">
        <f t="shared" si="4"/>
        <v>0</v>
      </c>
      <c r="I41" s="147">
        <f>'[1]З'!I55</f>
        <v>0</v>
      </c>
      <c r="J41" s="147">
        <f>'[1]З'!J55</f>
        <v>0</v>
      </c>
      <c r="K41" s="147">
        <f>'[1]З'!K55</f>
        <v>0</v>
      </c>
      <c r="L41" s="147">
        <f>'[1]З'!L55</f>
        <v>0</v>
      </c>
      <c r="M41" s="147">
        <f>'[1]З'!M55</f>
        <v>0</v>
      </c>
      <c r="N41" s="147">
        <f t="shared" si="5"/>
        <v>621588</v>
      </c>
      <c r="O41" s="67"/>
    </row>
    <row r="42" spans="1:15" s="63" customFormat="1" ht="25.5">
      <c r="A42" s="146" t="s">
        <v>44</v>
      </c>
      <c r="B42" s="154" t="s">
        <v>181</v>
      </c>
      <c r="C42" s="147">
        <f t="shared" si="3"/>
        <v>41600</v>
      </c>
      <c r="D42" s="147">
        <f>'[1]З'!D59</f>
        <v>41600</v>
      </c>
      <c r="E42" s="147">
        <f>'[1]З'!E59</f>
        <v>0</v>
      </c>
      <c r="F42" s="147">
        <f>'[1]З'!F59</f>
        <v>0</v>
      </c>
      <c r="G42" s="147">
        <f>'[1]З'!G59</f>
        <v>0</v>
      </c>
      <c r="H42" s="147">
        <f t="shared" si="4"/>
        <v>0</v>
      </c>
      <c r="I42" s="147">
        <f>'[1]З'!I59</f>
        <v>0</v>
      </c>
      <c r="J42" s="147">
        <f>'[1]З'!J59</f>
        <v>0</v>
      </c>
      <c r="K42" s="147">
        <f>'[1]З'!K59</f>
        <v>0</v>
      </c>
      <c r="L42" s="147">
        <f>'[1]З'!L59</f>
        <v>0</v>
      </c>
      <c r="M42" s="147">
        <f>'[1]З'!M59</f>
        <v>0</v>
      </c>
      <c r="N42" s="147">
        <f>H42+C42</f>
        <v>41600</v>
      </c>
      <c r="O42" s="67"/>
    </row>
    <row r="43" spans="1:14" ht="38.25" hidden="1">
      <c r="A43" s="146" t="s">
        <v>281</v>
      </c>
      <c r="B43" s="154" t="s">
        <v>282</v>
      </c>
      <c r="C43" s="147">
        <f t="shared" si="3"/>
        <v>0</v>
      </c>
      <c r="D43" s="147">
        <f>'[1]З'!D60</f>
        <v>0</v>
      </c>
      <c r="E43" s="147">
        <f>'[1]З'!E60</f>
        <v>0</v>
      </c>
      <c r="F43" s="147">
        <f>'[1]З'!F60</f>
        <v>0</v>
      </c>
      <c r="G43" s="147">
        <f>'[1]З'!G60</f>
        <v>0</v>
      </c>
      <c r="H43" s="147"/>
      <c r="I43" s="147">
        <f>'[1]З'!I60</f>
        <v>0</v>
      </c>
      <c r="J43" s="147">
        <f>'[1]З'!J60</f>
        <v>0</v>
      </c>
      <c r="K43" s="147">
        <f>'[1]З'!K60</f>
        <v>0</v>
      </c>
      <c r="L43" s="147">
        <f>'[1]З'!L60</f>
        <v>0</v>
      </c>
      <c r="M43" s="147">
        <f>'[1]З'!M60</f>
        <v>0</v>
      </c>
      <c r="N43" s="147">
        <f>H43+C43</f>
        <v>0</v>
      </c>
    </row>
    <row r="44" spans="1:14" ht="38.25">
      <c r="A44" s="146" t="s">
        <v>145</v>
      </c>
      <c r="B44" s="154" t="s">
        <v>217</v>
      </c>
      <c r="C44" s="147">
        <f aca="true" t="shared" si="6" ref="C44:C53">D44+G44</f>
        <v>25350</v>
      </c>
      <c r="D44" s="147">
        <f>'[1]З'!D18</f>
        <v>25350</v>
      </c>
      <c r="E44" s="147">
        <f>'[1]З'!E18</f>
        <v>0</v>
      </c>
      <c r="F44" s="147">
        <f>'[1]З'!F18</f>
        <v>0</v>
      </c>
      <c r="G44" s="147">
        <f>'[1]З'!G18</f>
        <v>0</v>
      </c>
      <c r="H44" s="147">
        <f>I44+L44</f>
        <v>0</v>
      </c>
      <c r="I44" s="147">
        <f>'[1]З'!I18</f>
        <v>0</v>
      </c>
      <c r="J44" s="147">
        <f>'[1]З'!J18</f>
        <v>0</v>
      </c>
      <c r="K44" s="147">
        <f>'[1]З'!K18</f>
        <v>0</v>
      </c>
      <c r="L44" s="147">
        <f>'[1]З'!L18</f>
        <v>0</v>
      </c>
      <c r="M44" s="147">
        <f>'[1]З'!M18</f>
        <v>0</v>
      </c>
      <c r="N44" s="147">
        <f>H44+C44</f>
        <v>25350</v>
      </c>
    </row>
    <row r="45" spans="1:14" ht="25.5">
      <c r="A45" s="146" t="s">
        <v>119</v>
      </c>
      <c r="B45" s="153" t="s">
        <v>133</v>
      </c>
      <c r="C45" s="147">
        <f t="shared" si="6"/>
        <v>14091</v>
      </c>
      <c r="D45" s="147">
        <f>'[1]З'!D64</f>
        <v>14091</v>
      </c>
      <c r="E45" s="147">
        <f>'[1]З'!E64</f>
        <v>0</v>
      </c>
      <c r="F45" s="147">
        <f>'[1]З'!F64</f>
        <v>0</v>
      </c>
      <c r="G45" s="147">
        <f>'[1]З'!G64</f>
        <v>0</v>
      </c>
      <c r="H45" s="147">
        <f>I45+L45</f>
        <v>0</v>
      </c>
      <c r="I45" s="147">
        <f>'[1]З'!I64</f>
        <v>0</v>
      </c>
      <c r="J45" s="147">
        <f>'[1]З'!J64</f>
        <v>0</v>
      </c>
      <c r="K45" s="147">
        <f>'[1]З'!K64</f>
        <v>0</v>
      </c>
      <c r="L45" s="147">
        <f>'[1]З'!L64</f>
        <v>0</v>
      </c>
      <c r="M45" s="147">
        <f>'[1]З'!M64</f>
        <v>0</v>
      </c>
      <c r="N45" s="147">
        <f>H45+C45</f>
        <v>14091</v>
      </c>
    </row>
    <row r="46" spans="1:15" s="63" customFormat="1" ht="12.75">
      <c r="A46" s="146">
        <v>100000</v>
      </c>
      <c r="B46" s="154" t="s">
        <v>48</v>
      </c>
      <c r="C46" s="147">
        <f t="shared" si="6"/>
        <v>250000</v>
      </c>
      <c r="D46" s="147">
        <f>D47</f>
        <v>244000</v>
      </c>
      <c r="E46" s="147">
        <f>E47</f>
        <v>0</v>
      </c>
      <c r="F46" s="147">
        <f aca="true" t="shared" si="7" ref="F46:N46">F47</f>
        <v>159175</v>
      </c>
      <c r="G46" s="147">
        <f t="shared" si="7"/>
        <v>6000</v>
      </c>
      <c r="H46" s="147">
        <f t="shared" si="7"/>
        <v>0</v>
      </c>
      <c r="I46" s="147">
        <f t="shared" si="7"/>
        <v>0</v>
      </c>
      <c r="J46" s="147">
        <f t="shared" si="7"/>
        <v>0</v>
      </c>
      <c r="K46" s="147">
        <f t="shared" si="7"/>
        <v>0</v>
      </c>
      <c r="L46" s="147">
        <f t="shared" si="7"/>
        <v>0</v>
      </c>
      <c r="M46" s="147">
        <f t="shared" si="7"/>
        <v>0</v>
      </c>
      <c r="N46" s="147">
        <f t="shared" si="7"/>
        <v>250000</v>
      </c>
      <c r="O46" s="67"/>
    </row>
    <row r="47" spans="1:14" ht="12.75">
      <c r="A47" s="146">
        <v>100203</v>
      </c>
      <c r="B47" s="154" t="s">
        <v>49</v>
      </c>
      <c r="C47" s="147">
        <f t="shared" si="6"/>
        <v>250000</v>
      </c>
      <c r="D47" s="147">
        <f>'[1]З'!D67</f>
        <v>244000</v>
      </c>
      <c r="E47" s="147">
        <f>'[1]З'!E67</f>
        <v>0</v>
      </c>
      <c r="F47" s="147">
        <f>'[1]З'!F67</f>
        <v>159175</v>
      </c>
      <c r="G47" s="147">
        <f>'[1]З'!G67</f>
        <v>6000</v>
      </c>
      <c r="H47" s="147">
        <f aca="true" t="shared" si="8" ref="H47:H53">I47+L47</f>
        <v>0</v>
      </c>
      <c r="I47" s="147">
        <f>'[1]З'!I67</f>
        <v>0</v>
      </c>
      <c r="J47" s="147">
        <f>'[1]З'!J67</f>
        <v>0</v>
      </c>
      <c r="K47" s="147">
        <f>'[1]З'!K67</f>
        <v>0</v>
      </c>
      <c r="L47" s="147">
        <f>'[1]З'!L67</f>
        <v>0</v>
      </c>
      <c r="M47" s="147">
        <f>'[1]З'!M67</f>
        <v>0</v>
      </c>
      <c r="N47" s="147">
        <f aca="true" t="shared" si="9" ref="N47:N53">H47+C47</f>
        <v>250000</v>
      </c>
    </row>
    <row r="48" spans="1:15" s="63" customFormat="1" ht="12.75" hidden="1">
      <c r="A48" s="149">
        <v>130000</v>
      </c>
      <c r="B48" s="154" t="s">
        <v>76</v>
      </c>
      <c r="C48" s="147">
        <f t="shared" si="6"/>
        <v>0</v>
      </c>
      <c r="D48" s="147">
        <f>D49</f>
        <v>0</v>
      </c>
      <c r="E48" s="147">
        <f>E49</f>
        <v>0</v>
      </c>
      <c r="F48" s="147">
        <f>F49</f>
        <v>0</v>
      </c>
      <c r="G48" s="147">
        <f>G49</f>
        <v>0</v>
      </c>
      <c r="H48" s="147">
        <f t="shared" si="8"/>
        <v>0</v>
      </c>
      <c r="I48" s="147">
        <f>I49</f>
        <v>0</v>
      </c>
      <c r="J48" s="147">
        <f>J49</f>
        <v>0</v>
      </c>
      <c r="K48" s="147">
        <f>K49</f>
        <v>0</v>
      </c>
      <c r="L48" s="147">
        <f>L49</f>
        <v>0</v>
      </c>
      <c r="M48" s="147">
        <f>M49</f>
        <v>0</v>
      </c>
      <c r="N48" s="147">
        <f t="shared" si="9"/>
        <v>0</v>
      </c>
      <c r="O48" s="67"/>
    </row>
    <row r="49" spans="1:14" ht="25.5" hidden="1">
      <c r="A49" s="149">
        <v>130102</v>
      </c>
      <c r="B49" s="154" t="s">
        <v>1</v>
      </c>
      <c r="C49" s="147">
        <f t="shared" si="6"/>
        <v>0</v>
      </c>
      <c r="D49" s="147"/>
      <c r="E49" s="147"/>
      <c r="F49" s="147"/>
      <c r="G49" s="147"/>
      <c r="H49" s="147">
        <f t="shared" si="8"/>
        <v>0</v>
      </c>
      <c r="I49" s="147"/>
      <c r="J49" s="147"/>
      <c r="K49" s="147"/>
      <c r="L49" s="147"/>
      <c r="M49" s="147"/>
      <c r="N49" s="147">
        <f t="shared" si="9"/>
        <v>0</v>
      </c>
    </row>
    <row r="50" spans="1:15" s="63" customFormat="1" ht="12.75">
      <c r="A50" s="149" t="s">
        <v>134</v>
      </c>
      <c r="B50" s="154" t="s">
        <v>89</v>
      </c>
      <c r="C50" s="147">
        <f t="shared" si="6"/>
        <v>0</v>
      </c>
      <c r="D50" s="147">
        <f>SUM(D51)</f>
        <v>0</v>
      </c>
      <c r="E50" s="147">
        <f>SUM(E51)</f>
        <v>0</v>
      </c>
      <c r="F50" s="147">
        <f>SUM(F51)</f>
        <v>0</v>
      </c>
      <c r="G50" s="147">
        <f>SUM(G51)</f>
        <v>0</v>
      </c>
      <c r="H50" s="147">
        <f t="shared" si="8"/>
        <v>215000</v>
      </c>
      <c r="I50" s="147">
        <f>SUM(I51)</f>
        <v>210000</v>
      </c>
      <c r="J50" s="147">
        <f>SUM(J51)</f>
        <v>0</v>
      </c>
      <c r="K50" s="147">
        <f>SUM(K51)</f>
        <v>0</v>
      </c>
      <c r="L50" s="147">
        <f>SUM(L51)</f>
        <v>5000</v>
      </c>
      <c r="M50" s="147">
        <f>SUM(M51)</f>
        <v>0</v>
      </c>
      <c r="N50" s="147">
        <f t="shared" si="9"/>
        <v>215000</v>
      </c>
      <c r="O50" s="67"/>
    </row>
    <row r="51" spans="1:14" ht="25.5">
      <c r="A51" s="149" t="s">
        <v>68</v>
      </c>
      <c r="B51" s="154" t="s">
        <v>210</v>
      </c>
      <c r="C51" s="147">
        <f t="shared" si="6"/>
        <v>0</v>
      </c>
      <c r="D51" s="147">
        <f>'[1]З'!D19</f>
        <v>0</v>
      </c>
      <c r="E51" s="147">
        <f>'[1]З'!E19</f>
        <v>0</v>
      </c>
      <c r="F51" s="147">
        <f>'[1]З'!F19</f>
        <v>0</v>
      </c>
      <c r="G51" s="147">
        <f>'[1]З'!G19</f>
        <v>0</v>
      </c>
      <c r="H51" s="147">
        <f t="shared" si="8"/>
        <v>215000</v>
      </c>
      <c r="I51" s="147">
        <f>'[1]З'!I19</f>
        <v>210000</v>
      </c>
      <c r="J51" s="147">
        <f>'[1]З'!J19</f>
        <v>0</v>
      </c>
      <c r="K51" s="147">
        <f>'[1]З'!K19</f>
        <v>0</v>
      </c>
      <c r="L51" s="147">
        <f>'[1]З'!L19</f>
        <v>5000</v>
      </c>
      <c r="M51" s="147">
        <f>'[1]З'!M19</f>
        <v>0</v>
      </c>
      <c r="N51" s="147">
        <f t="shared" si="9"/>
        <v>215000</v>
      </c>
    </row>
    <row r="52" spans="1:15" s="63" customFormat="1" ht="12.75">
      <c r="A52" s="149" t="s">
        <v>135</v>
      </c>
      <c r="B52" s="153" t="s">
        <v>69</v>
      </c>
      <c r="C52" s="147">
        <f t="shared" si="6"/>
        <v>138350</v>
      </c>
      <c r="D52" s="147">
        <f>D53</f>
        <v>135350</v>
      </c>
      <c r="E52" s="147">
        <f>E53</f>
        <v>0</v>
      </c>
      <c r="F52" s="147">
        <f>F53</f>
        <v>5000</v>
      </c>
      <c r="G52" s="147">
        <f>G53</f>
        <v>3000</v>
      </c>
      <c r="H52" s="147">
        <f t="shared" si="8"/>
        <v>0</v>
      </c>
      <c r="I52" s="147">
        <f>I53</f>
        <v>0</v>
      </c>
      <c r="J52" s="147">
        <f>J53</f>
        <v>0</v>
      </c>
      <c r="K52" s="147">
        <f>K53</f>
        <v>0</v>
      </c>
      <c r="L52" s="147">
        <f>L53</f>
        <v>0</v>
      </c>
      <c r="M52" s="147">
        <f>M53</f>
        <v>0</v>
      </c>
      <c r="N52" s="147">
        <f t="shared" si="9"/>
        <v>138350</v>
      </c>
      <c r="O52" s="67"/>
    </row>
    <row r="53" spans="1:14" ht="12.75">
      <c r="A53" s="149" t="s">
        <v>70</v>
      </c>
      <c r="B53" s="153" t="s">
        <v>211</v>
      </c>
      <c r="C53" s="147">
        <f t="shared" si="6"/>
        <v>138350</v>
      </c>
      <c r="D53" s="147">
        <f>'[1]З'!D20+'[1]З'!D68</f>
        <v>135350</v>
      </c>
      <c r="E53" s="147">
        <f>'[1]З'!E20+'[1]З'!E68</f>
        <v>0</v>
      </c>
      <c r="F53" s="147">
        <f>'[1]З'!F20+'[1]З'!F68</f>
        <v>5000</v>
      </c>
      <c r="G53" s="147">
        <f>'[1]З'!G20+'[1]З'!G68</f>
        <v>3000</v>
      </c>
      <c r="H53" s="147">
        <f t="shared" si="8"/>
        <v>0</v>
      </c>
      <c r="I53" s="147">
        <f>'[1]З'!I20+'[1]З'!I68</f>
        <v>0</v>
      </c>
      <c r="J53" s="147">
        <f>'[1]З'!J20+'[1]З'!J68</f>
        <v>0</v>
      </c>
      <c r="K53" s="147">
        <f>'[1]З'!K20+'[1]З'!K68</f>
        <v>0</v>
      </c>
      <c r="L53" s="147">
        <f>'[1]З'!L20+'[1]З'!L68</f>
        <v>0</v>
      </c>
      <c r="M53" s="147">
        <f>'[1]З'!M20+'[1]З'!M68</f>
        <v>0</v>
      </c>
      <c r="N53" s="147">
        <f t="shared" si="9"/>
        <v>138350</v>
      </c>
    </row>
    <row r="54" spans="1:15" s="63" customFormat="1" ht="12.75">
      <c r="A54" s="146"/>
      <c r="B54" s="154" t="s">
        <v>72</v>
      </c>
      <c r="C54" s="147">
        <f>C21+C11+C10+C25+C46+C48+C50+C52</f>
        <v>26973146</v>
      </c>
      <c r="D54" s="147">
        <f>D10+D11+D21+D25+D46+D50+D52</f>
        <v>26934646</v>
      </c>
      <c r="E54" s="147">
        <f>E10+E11+E21+E25+E46+E50+E52</f>
        <v>12802957</v>
      </c>
      <c r="F54" s="147">
        <f>F10+F11+F21+F25+F46+F50+F52</f>
        <v>2012931</v>
      </c>
      <c r="G54" s="147">
        <f>G10+G11+G21+G25+G46+G50+G52</f>
        <v>38500</v>
      </c>
      <c r="H54" s="147">
        <f>H21+H11+H10+H25+H46+H48+H50+H52</f>
        <v>4262539</v>
      </c>
      <c r="I54" s="147">
        <f>I10+I11+I21+I25+I46+I50+I52</f>
        <v>3849333</v>
      </c>
      <c r="J54" s="147">
        <f>J10+J11+J21+J25+J46+J50+J52</f>
        <v>1201878</v>
      </c>
      <c r="K54" s="147">
        <f>K10+K11+K21+K25+K46+K50+K52</f>
        <v>308152</v>
      </c>
      <c r="L54" s="147">
        <f>L10+L11+L21+L25+L46+L50+L52</f>
        <v>413206</v>
      </c>
      <c r="M54" s="147">
        <f>M10+M11+M21+M25+M46+M50+M52</f>
        <v>0</v>
      </c>
      <c r="N54" s="147">
        <f>N21+N11+N10+N25+N46+N48+N50+N52</f>
        <v>31235685</v>
      </c>
      <c r="O54" s="67"/>
    </row>
    <row r="55" spans="1:14" ht="12.75">
      <c r="A55" s="150"/>
      <c r="B55" s="152"/>
      <c r="C55" s="151"/>
      <c r="D55" s="151"/>
      <c r="E55" s="151"/>
      <c r="F55" s="151"/>
      <c r="G55" s="151"/>
      <c r="H55" s="151"/>
      <c r="I55" s="151"/>
      <c r="J55" s="151"/>
      <c r="K55" s="151"/>
      <c r="L55" s="151"/>
      <c r="M55" s="151"/>
      <c r="N55" s="151"/>
    </row>
    <row r="56" spans="1:15" ht="18">
      <c r="A56" s="34" t="s">
        <v>291</v>
      </c>
      <c r="B56" s="55"/>
      <c r="C56" s="55"/>
      <c r="D56" s="55"/>
      <c r="E56" s="23"/>
      <c r="F56" s="23"/>
      <c r="G56" s="23"/>
      <c r="H56" s="23"/>
      <c r="I56" s="23"/>
      <c r="J56" s="34" t="s">
        <v>309</v>
      </c>
      <c r="K56" s="34"/>
      <c r="L56" s="23"/>
      <c r="M56" s="23"/>
      <c r="N56" s="23"/>
      <c r="O56" s="23"/>
    </row>
    <row r="57" spans="1:14" ht="12.75">
      <c r="A57" s="150"/>
      <c r="B57" s="152"/>
      <c r="C57" s="151">
        <f>'[1]З'!C72-C54</f>
        <v>0</v>
      </c>
      <c r="D57" s="151">
        <f>'[1]З'!D72-D54</f>
        <v>0</v>
      </c>
      <c r="E57" s="151">
        <f>'[1]З'!E72-E54</f>
        <v>0</v>
      </c>
      <c r="F57" s="151">
        <f>'[1]З'!F72-F54</f>
        <v>0</v>
      </c>
      <c r="G57" s="151">
        <f>'[1]З'!G72-G54</f>
        <v>0</v>
      </c>
      <c r="H57" s="151">
        <f>'[1]З'!H72-H54</f>
        <v>0</v>
      </c>
      <c r="I57" s="151">
        <f>'[1]З'!I72-I54</f>
        <v>0</v>
      </c>
      <c r="J57" s="151">
        <f>'[1]З'!J72-J54</f>
        <v>0</v>
      </c>
      <c r="K57" s="151">
        <f>'[1]З'!K72-K54</f>
        <v>0</v>
      </c>
      <c r="L57" s="151">
        <f>'[1]З'!L72-L54</f>
        <v>0</v>
      </c>
      <c r="M57" s="151">
        <f>'[1]З'!M72-M54</f>
        <v>0</v>
      </c>
      <c r="N57" s="151">
        <f>'[1]З'!N72-N54</f>
        <v>0</v>
      </c>
    </row>
    <row r="58" spans="1:14" ht="12.75">
      <c r="A58" s="150"/>
      <c r="B58" s="152"/>
      <c r="C58" s="151"/>
      <c r="D58" s="151"/>
      <c r="E58" s="151"/>
      <c r="F58" s="151"/>
      <c r="G58" s="151"/>
      <c r="H58" s="151"/>
      <c r="I58" s="151"/>
      <c r="J58" s="151"/>
      <c r="K58" s="151"/>
      <c r="L58" s="151"/>
      <c r="M58" s="151"/>
      <c r="N58" s="151"/>
    </row>
    <row r="59" spans="1:14" ht="12.75">
      <c r="A59" s="150"/>
      <c r="B59" s="152"/>
      <c r="C59" s="151"/>
      <c r="D59" s="151"/>
      <c r="E59" s="151"/>
      <c r="F59" s="151"/>
      <c r="G59" s="151"/>
      <c r="H59" s="151"/>
      <c r="I59" s="151"/>
      <c r="J59" s="151"/>
      <c r="K59" s="151"/>
      <c r="L59" s="151"/>
      <c r="M59" s="151"/>
      <c r="N59" s="151"/>
    </row>
    <row r="60" spans="1:14" ht="12.75">
      <c r="A60" s="150"/>
      <c r="B60" s="152"/>
      <c r="C60" s="151"/>
      <c r="D60" s="151"/>
      <c r="E60" s="151"/>
      <c r="F60" s="151"/>
      <c r="G60" s="151"/>
      <c r="H60" s="151"/>
      <c r="I60" s="151"/>
      <c r="J60" s="151"/>
      <c r="K60" s="151"/>
      <c r="L60" s="151"/>
      <c r="M60" s="151"/>
      <c r="N60" s="151"/>
    </row>
    <row r="61" spans="1:14" ht="12.75">
      <c r="A61" s="150"/>
      <c r="B61" s="152"/>
      <c r="C61" s="151"/>
      <c r="D61" s="151"/>
      <c r="E61" s="151"/>
      <c r="F61" s="151"/>
      <c r="G61" s="151"/>
      <c r="H61" s="151"/>
      <c r="I61" s="151"/>
      <c r="J61" s="151"/>
      <c r="K61" s="151"/>
      <c r="L61" s="151"/>
      <c r="M61" s="151"/>
      <c r="N61" s="151"/>
    </row>
    <row r="62" spans="1:14" ht="12.75">
      <c r="A62" s="150"/>
      <c r="B62" s="152"/>
      <c r="C62" s="151"/>
      <c r="D62" s="151"/>
      <c r="E62" s="151"/>
      <c r="F62" s="151"/>
      <c r="G62" s="151"/>
      <c r="H62" s="151"/>
      <c r="I62" s="151"/>
      <c r="J62" s="151"/>
      <c r="K62" s="151"/>
      <c r="L62" s="151"/>
      <c r="M62" s="151"/>
      <c r="N62" s="151"/>
    </row>
  </sheetData>
  <mergeCells count="13">
    <mergeCell ref="E6:F6"/>
    <mergeCell ref="B7:B8"/>
    <mergeCell ref="A7:A8"/>
    <mergeCell ref="N7:N8"/>
    <mergeCell ref="C7:G7"/>
    <mergeCell ref="H7:M7"/>
    <mergeCell ref="C3:E3"/>
    <mergeCell ref="L3:N3"/>
    <mergeCell ref="A5:K5"/>
    <mergeCell ref="C1:E1"/>
    <mergeCell ref="L1:N1"/>
    <mergeCell ref="C2:E2"/>
    <mergeCell ref="L2:N2"/>
  </mergeCells>
  <printOptions/>
  <pageMargins left="0.9055118110236221" right="0.35433070866141736" top="0.6299212598425197" bottom="0.31496062992125984" header="0.5118110236220472" footer="0.5118110236220472"/>
  <pageSetup fitToHeight="3" fitToWidth="1" horizontalDpi="120" verticalDpi="120" orientation="landscape" paperSize="9" scale="74" r:id="rId1"/>
</worksheet>
</file>

<file path=xl/worksheets/sheet8.xml><?xml version="1.0" encoding="utf-8"?>
<worksheet xmlns="http://schemas.openxmlformats.org/spreadsheetml/2006/main" xmlns:r="http://schemas.openxmlformats.org/officeDocument/2006/relationships">
  <sheetPr>
    <pageSetUpPr fitToPage="1"/>
  </sheetPr>
  <dimension ref="A1:P382"/>
  <sheetViews>
    <sheetView showZeros="0" view="pageBreakPreview" zoomScale="75" zoomScaleNormal="75" zoomScaleSheetLayoutView="75" workbookViewId="0" topLeftCell="A39">
      <selection activeCell="D30" sqref="D30"/>
    </sheetView>
  </sheetViews>
  <sheetFormatPr defaultColWidth="9.00390625" defaultRowHeight="12.75"/>
  <cols>
    <col min="1" max="1" width="7.875" style="35" customWidth="1"/>
    <col min="2" max="2" width="38.75390625" style="36" customWidth="1"/>
    <col min="3" max="3" width="12.75390625" style="23" customWidth="1"/>
    <col min="4" max="4" width="12.875" style="23" customWidth="1"/>
    <col min="5" max="5" width="12.25390625" style="23" customWidth="1"/>
    <col min="6" max="6" width="11.875" style="23" customWidth="1"/>
    <col min="7" max="7" width="12.00390625" style="23" customWidth="1"/>
    <col min="8" max="8" width="12.125" style="23" customWidth="1"/>
    <col min="9" max="9" width="11.875" style="23" customWidth="1"/>
    <col min="10" max="10" width="11.75390625" style="23" customWidth="1"/>
    <col min="11" max="11" width="10.00390625" style="23" customWidth="1"/>
    <col min="12" max="12" width="11.375" style="23" customWidth="1"/>
    <col min="13" max="13" width="9.25390625" style="23" customWidth="1"/>
    <col min="14" max="14" width="12.25390625" style="23" customWidth="1"/>
    <col min="15" max="15" width="13.25390625" style="23" customWidth="1"/>
    <col min="16" max="16" width="12.25390625" style="23" customWidth="1"/>
    <col min="17" max="16384" width="9.125" style="23" customWidth="1"/>
  </cols>
  <sheetData>
    <row r="1" spans="4:15" s="18" customFormat="1" ht="15.75">
      <c r="D1" s="174"/>
      <c r="E1" s="174"/>
      <c r="F1" s="174"/>
      <c r="G1" s="100"/>
      <c r="H1" s="100"/>
      <c r="I1" s="102"/>
      <c r="L1" s="162" t="s">
        <v>312</v>
      </c>
      <c r="M1" s="201"/>
      <c r="N1" s="201"/>
      <c r="O1" s="201"/>
    </row>
    <row r="2" spans="4:15" s="18" customFormat="1" ht="15.75">
      <c r="D2" s="174"/>
      <c r="E2" s="174"/>
      <c r="F2" s="174"/>
      <c r="G2" s="100"/>
      <c r="H2" s="100"/>
      <c r="I2" s="102"/>
      <c r="L2" s="162" t="s">
        <v>300</v>
      </c>
      <c r="M2" s="201"/>
      <c r="N2" s="201"/>
      <c r="O2" s="201"/>
    </row>
    <row r="3" spans="4:15" s="18" customFormat="1" ht="15.75">
      <c r="D3" s="174"/>
      <c r="E3" s="174"/>
      <c r="F3" s="174"/>
      <c r="G3" s="100"/>
      <c r="H3" s="100"/>
      <c r="I3" s="102"/>
      <c r="L3" s="162" t="s">
        <v>302</v>
      </c>
      <c r="M3" s="201"/>
      <c r="N3" s="201"/>
      <c r="O3" s="201"/>
    </row>
    <row r="4" s="18" customFormat="1" ht="12.75"/>
    <row r="5" spans="1:14" s="18" customFormat="1" ht="18">
      <c r="A5" s="161" t="s">
        <v>311</v>
      </c>
      <c r="B5" s="161"/>
      <c r="C5" s="161"/>
      <c r="D5" s="161"/>
      <c r="E5" s="161"/>
      <c r="F5" s="161"/>
      <c r="G5" s="161"/>
      <c r="H5" s="161"/>
      <c r="I5" s="161"/>
      <c r="J5" s="161"/>
      <c r="K5" s="161"/>
      <c r="L5" s="161"/>
      <c r="M5" s="99"/>
      <c r="N5" s="99"/>
    </row>
    <row r="6" spans="5:7" s="64" customFormat="1" ht="12.75">
      <c r="E6" s="175"/>
      <c r="F6" s="175"/>
      <c r="G6" s="142"/>
    </row>
    <row r="7" spans="1:14" ht="12.75">
      <c r="A7" s="79"/>
      <c r="B7" s="23"/>
      <c r="C7" s="2"/>
      <c r="E7" s="143"/>
      <c r="F7" s="163"/>
      <c r="G7" s="163"/>
      <c r="H7" s="143"/>
      <c r="N7" s="23" t="s">
        <v>298</v>
      </c>
    </row>
    <row r="8" spans="1:16" ht="12.75">
      <c r="A8" s="195" t="s">
        <v>4</v>
      </c>
      <c r="B8" s="165" t="s">
        <v>102</v>
      </c>
      <c r="C8" s="197" t="s">
        <v>7</v>
      </c>
      <c r="D8" s="198"/>
      <c r="E8" s="198"/>
      <c r="F8" s="198"/>
      <c r="G8" s="199"/>
      <c r="H8" s="167" t="s">
        <v>8</v>
      </c>
      <c r="I8" s="198"/>
      <c r="J8" s="198"/>
      <c r="K8" s="198"/>
      <c r="L8" s="198"/>
      <c r="M8" s="199"/>
      <c r="N8" s="200" t="s">
        <v>93</v>
      </c>
      <c r="O8" s="37"/>
      <c r="P8" s="38"/>
    </row>
    <row r="9" spans="1:14" ht="89.25">
      <c r="A9" s="196"/>
      <c r="B9" s="194"/>
      <c r="C9" s="5" t="s">
        <v>9</v>
      </c>
      <c r="D9" s="5" t="s">
        <v>78</v>
      </c>
      <c r="E9" s="5" t="s">
        <v>105</v>
      </c>
      <c r="F9" s="5" t="s">
        <v>12</v>
      </c>
      <c r="G9" s="5" t="s">
        <v>107</v>
      </c>
      <c r="H9" s="5" t="s">
        <v>9</v>
      </c>
      <c r="I9" s="5" t="s">
        <v>78</v>
      </c>
      <c r="J9" s="5" t="s">
        <v>105</v>
      </c>
      <c r="K9" s="5" t="s">
        <v>106</v>
      </c>
      <c r="L9" s="5" t="s">
        <v>107</v>
      </c>
      <c r="M9" s="5" t="s">
        <v>108</v>
      </c>
      <c r="N9" s="196"/>
    </row>
    <row r="10" spans="1:14" ht="15">
      <c r="A10" s="39">
        <v>1</v>
      </c>
      <c r="B10" s="131">
        <v>2</v>
      </c>
      <c r="C10" s="40">
        <v>3</v>
      </c>
      <c r="D10" s="41">
        <v>4</v>
      </c>
      <c r="E10" s="40">
        <v>5</v>
      </c>
      <c r="F10" s="41">
        <v>6</v>
      </c>
      <c r="G10" s="40">
        <v>7</v>
      </c>
      <c r="H10" s="41">
        <v>8</v>
      </c>
      <c r="I10" s="40">
        <v>9</v>
      </c>
      <c r="J10" s="41">
        <v>10</v>
      </c>
      <c r="K10" s="40">
        <v>11</v>
      </c>
      <c r="L10" s="41">
        <v>12</v>
      </c>
      <c r="M10" s="42">
        <v>13</v>
      </c>
      <c r="N10" s="40">
        <v>14</v>
      </c>
    </row>
    <row r="11" spans="1:14" ht="12.75">
      <c r="A11" s="59" t="s">
        <v>15</v>
      </c>
      <c r="B11" s="75" t="s">
        <v>16</v>
      </c>
      <c r="C11" s="115">
        <f>D11+G11</f>
        <v>1814516</v>
      </c>
      <c r="D11" s="115">
        <f>'[1]К'!D11+'[1]К'!D26+'[1]К'!D38+'[1]К'!D67+'[1]К'!D70</f>
        <v>1799816</v>
      </c>
      <c r="E11" s="115">
        <f>'[1]К'!E11+'[1]К'!E26+'[1]К'!E38+'[1]К'!E67+'[1]К'!E70</f>
        <v>1151054</v>
      </c>
      <c r="F11" s="115">
        <f>'[1]К'!F11+'[1]К'!F26+'[1]К'!F38+'[1]К'!F67+'[1]К'!F70</f>
        <v>61372</v>
      </c>
      <c r="G11" s="115">
        <f>'[1]К'!G11+'[1]К'!G26+'[1]К'!G38+'[1]К'!G67+'[1]К'!G70</f>
        <v>14700</v>
      </c>
      <c r="H11" s="115">
        <f>I11+L11</f>
        <v>13040</v>
      </c>
      <c r="I11" s="115">
        <f>'[1]К'!I11+'[1]К'!I26+'[1]К'!I38+'[1]К'!I67+'[1]К'!I70</f>
        <v>13040</v>
      </c>
      <c r="J11" s="115">
        <f>'[1]К'!J11+'[1]К'!J26+'[1]К'!J38+'[1]К'!J67+'[1]К'!J70</f>
        <v>0</v>
      </c>
      <c r="K11" s="115">
        <f>'[1]К'!K11+'[1]К'!K26+'[1]К'!K38+'[1]К'!K67+'[1]К'!K70</f>
        <v>11740</v>
      </c>
      <c r="L11" s="115">
        <f>'[1]К'!L11+'[1]К'!L26+'[1]К'!L38+'[1]К'!L67+'[1]К'!L70</f>
        <v>0</v>
      </c>
      <c r="M11" s="115">
        <f>'[1]К'!M11+'[1]К'!M26+'[1]К'!M38+'[1]К'!M67+'[1]К'!M70</f>
        <v>0</v>
      </c>
      <c r="N11" s="115">
        <f aca="true" t="shared" si="0" ref="N11:N55">C11+H11</f>
        <v>1827556</v>
      </c>
    </row>
    <row r="12" spans="1:14" ht="12.75">
      <c r="A12" s="43" t="s">
        <v>19</v>
      </c>
      <c r="B12" s="75" t="s">
        <v>20</v>
      </c>
      <c r="C12" s="115">
        <f>D12+G12</f>
        <v>24890289</v>
      </c>
      <c r="D12" s="115">
        <f>SUM(D13:D20)</f>
        <v>24683349</v>
      </c>
      <c r="E12" s="115">
        <f>SUM(E13:E19)</f>
        <v>14554339</v>
      </c>
      <c r="F12" s="115">
        <f>SUM(F13:F19)</f>
        <v>3446854</v>
      </c>
      <c r="G12" s="115">
        <f>SUM(G13:G19)</f>
        <v>206940</v>
      </c>
      <c r="H12" s="115">
        <f>I12+L12</f>
        <v>638256</v>
      </c>
      <c r="I12" s="115">
        <f>SUM(I13:I19)</f>
        <v>638256</v>
      </c>
      <c r="J12" s="115">
        <f>SUM(J13:J19)</f>
        <v>5651</v>
      </c>
      <c r="K12" s="115">
        <f>SUM(K13:K19)</f>
        <v>40692</v>
      </c>
      <c r="L12" s="115">
        <f>SUM(L13:L19)</f>
        <v>0</v>
      </c>
      <c r="M12" s="115">
        <f>SUM(M13:M19)</f>
        <v>0</v>
      </c>
      <c r="N12" s="115">
        <f t="shared" si="0"/>
        <v>25528545</v>
      </c>
    </row>
    <row r="13" spans="1:14" ht="12.75">
      <c r="A13" s="43" t="s">
        <v>79</v>
      </c>
      <c r="B13" s="75" t="s">
        <v>75</v>
      </c>
      <c r="C13" s="115">
        <f aca="true" t="shared" si="1" ref="C13:C19">D13+G13</f>
        <v>6078078</v>
      </c>
      <c r="D13" s="115">
        <f>'[1]К'!D28</f>
        <v>5992798</v>
      </c>
      <c r="E13" s="115">
        <f>'[1]К'!E28</f>
        <v>3120088</v>
      </c>
      <c r="F13" s="115">
        <f>'[1]К'!F28</f>
        <v>1044150</v>
      </c>
      <c r="G13" s="115">
        <f>'[1]К'!G28</f>
        <v>85280</v>
      </c>
      <c r="H13" s="115">
        <f>I13+L13</f>
        <v>492905</v>
      </c>
      <c r="I13" s="115">
        <f>'[1]К'!I28</f>
        <v>492905</v>
      </c>
      <c r="J13" s="115">
        <f>'[1]К'!J28</f>
        <v>5651</v>
      </c>
      <c r="K13" s="115">
        <f>'[1]К'!K28</f>
        <v>3988</v>
      </c>
      <c r="L13" s="115">
        <f>'[1]К'!L28</f>
        <v>0</v>
      </c>
      <c r="M13" s="115">
        <f>'[1]К'!M28</f>
        <v>0</v>
      </c>
      <c r="N13" s="115">
        <f t="shared" si="0"/>
        <v>6570983</v>
      </c>
    </row>
    <row r="14" spans="1:14" ht="51">
      <c r="A14" s="43" t="s">
        <v>21</v>
      </c>
      <c r="B14" s="75" t="s">
        <v>247</v>
      </c>
      <c r="C14" s="115">
        <f t="shared" si="1"/>
        <v>17910385</v>
      </c>
      <c r="D14" s="115">
        <f>'[1]К'!D29</f>
        <v>17788725</v>
      </c>
      <c r="E14" s="115">
        <f>'[1]К'!E29</f>
        <v>10886217</v>
      </c>
      <c r="F14" s="115">
        <f>'[1]К'!F29</f>
        <v>2374973</v>
      </c>
      <c r="G14" s="115">
        <f>'[1]К'!G29</f>
        <v>121660</v>
      </c>
      <c r="H14" s="115">
        <f aca="true" t="shared" si="2" ref="H14:H19">I14+L14</f>
        <v>145351</v>
      </c>
      <c r="I14" s="115">
        <f>'[1]К'!I29</f>
        <v>145351</v>
      </c>
      <c r="J14" s="115">
        <f>'[1]К'!J29</f>
        <v>0</v>
      </c>
      <c r="K14" s="115">
        <f>'[1]К'!K29</f>
        <v>36704</v>
      </c>
      <c r="L14" s="115">
        <f>'[1]К'!L29</f>
        <v>0</v>
      </c>
      <c r="M14" s="115">
        <f>'[1]К'!M29</f>
        <v>0</v>
      </c>
      <c r="N14" s="115">
        <f t="shared" si="0"/>
        <v>18055736</v>
      </c>
    </row>
    <row r="15" spans="1:14" ht="51">
      <c r="A15" s="43" t="s">
        <v>81</v>
      </c>
      <c r="B15" s="75" t="s">
        <v>109</v>
      </c>
      <c r="C15" s="115">
        <f t="shared" si="1"/>
        <v>118095</v>
      </c>
      <c r="D15" s="115">
        <f>'[1]К'!D30</f>
        <v>118095</v>
      </c>
      <c r="E15" s="115">
        <f>'[1]К'!E30</f>
        <v>85514</v>
      </c>
      <c r="F15" s="115">
        <f>'[1]К'!F30</f>
        <v>0</v>
      </c>
      <c r="G15" s="115">
        <f>'[1]К'!G30</f>
        <v>0</v>
      </c>
      <c r="H15" s="115">
        <f t="shared" si="2"/>
        <v>0</v>
      </c>
      <c r="I15" s="115">
        <f>'[1]К'!I30</f>
        <v>0</v>
      </c>
      <c r="J15" s="115">
        <f>'[1]К'!J30</f>
        <v>0</v>
      </c>
      <c r="K15" s="115">
        <f>'[1]К'!K30</f>
        <v>0</v>
      </c>
      <c r="L15" s="115">
        <f>'[1]К'!L30</f>
        <v>0</v>
      </c>
      <c r="M15" s="115">
        <f>'[1]К'!M30</f>
        <v>0</v>
      </c>
      <c r="N15" s="115">
        <f t="shared" si="0"/>
        <v>118095</v>
      </c>
    </row>
    <row r="16" spans="1:14" ht="51">
      <c r="A16" s="45" t="s">
        <v>315</v>
      </c>
      <c r="B16" s="51" t="s">
        <v>316</v>
      </c>
      <c r="C16" s="115">
        <f t="shared" si="1"/>
        <v>17500</v>
      </c>
      <c r="D16" s="115">
        <f>'[1]К'!D31</f>
        <v>17500</v>
      </c>
      <c r="E16" s="115">
        <f>'[1]К'!E31</f>
        <v>0</v>
      </c>
      <c r="F16" s="115">
        <f>'[1]К'!F31</f>
        <v>0</v>
      </c>
      <c r="G16" s="115">
        <f>'[1]К'!G31</f>
        <v>0</v>
      </c>
      <c r="H16" s="115">
        <f t="shared" si="2"/>
        <v>0</v>
      </c>
      <c r="I16" s="115">
        <f>'[1]К'!I31</f>
        <v>0</v>
      </c>
      <c r="J16" s="115">
        <f>'[1]К'!J31</f>
        <v>0</v>
      </c>
      <c r="K16" s="115">
        <f>'[1]К'!K31</f>
        <v>0</v>
      </c>
      <c r="L16" s="115">
        <f>'[1]К'!L31</f>
        <v>0</v>
      </c>
      <c r="M16" s="115">
        <f>'[1]К'!M31</f>
        <v>0</v>
      </c>
      <c r="N16" s="115">
        <f t="shared" si="0"/>
        <v>17500</v>
      </c>
    </row>
    <row r="17" spans="1:14" ht="25.5">
      <c r="A17" s="43" t="s">
        <v>24</v>
      </c>
      <c r="B17" s="75" t="s">
        <v>248</v>
      </c>
      <c r="C17" s="115">
        <f t="shared" si="1"/>
        <v>267109</v>
      </c>
      <c r="D17" s="115">
        <f>'[1]К'!D32</f>
        <v>267109</v>
      </c>
      <c r="E17" s="115">
        <f>'[1]К'!E32</f>
        <v>182556</v>
      </c>
      <c r="F17" s="115">
        <f>'[1]К'!F32</f>
        <v>0</v>
      </c>
      <c r="G17" s="115">
        <f>'[1]К'!G32</f>
        <v>0</v>
      </c>
      <c r="H17" s="115">
        <f t="shared" si="2"/>
        <v>0</v>
      </c>
      <c r="I17" s="115">
        <f>'[1]К'!I32</f>
        <v>0</v>
      </c>
      <c r="J17" s="115">
        <f>'[1]К'!J32</f>
        <v>0</v>
      </c>
      <c r="K17" s="115">
        <f>'[1]К'!K32</f>
        <v>0</v>
      </c>
      <c r="L17" s="115">
        <f>'[1]К'!L32</f>
        <v>0</v>
      </c>
      <c r="M17" s="115">
        <f>'[1]К'!M32</f>
        <v>0</v>
      </c>
      <c r="N17" s="115">
        <f t="shared" si="0"/>
        <v>267109</v>
      </c>
    </row>
    <row r="18" spans="1:14" ht="25.5">
      <c r="A18" s="43" t="s">
        <v>25</v>
      </c>
      <c r="B18" s="75" t="s">
        <v>249</v>
      </c>
      <c r="C18" s="115">
        <f t="shared" si="1"/>
        <v>297567</v>
      </c>
      <c r="D18" s="115">
        <f>'[1]К'!D33</f>
        <v>297567</v>
      </c>
      <c r="E18" s="115">
        <f>'[1]К'!E33</f>
        <v>193348</v>
      </c>
      <c r="F18" s="115">
        <f>'[1]К'!F33</f>
        <v>0</v>
      </c>
      <c r="G18" s="115">
        <f>'[1]К'!G33</f>
        <v>0</v>
      </c>
      <c r="H18" s="115">
        <f t="shared" si="2"/>
        <v>0</v>
      </c>
      <c r="I18" s="115">
        <f>'[1]К'!I33</f>
        <v>0</v>
      </c>
      <c r="J18" s="115">
        <f>'[1]К'!J33</f>
        <v>0</v>
      </c>
      <c r="K18" s="115">
        <f>'[1]К'!K33</f>
        <v>0</v>
      </c>
      <c r="L18" s="115">
        <f>'[1]К'!L33</f>
        <v>0</v>
      </c>
      <c r="M18" s="115">
        <f>'[1]К'!M33</f>
        <v>0</v>
      </c>
      <c r="N18" s="115">
        <f t="shared" si="0"/>
        <v>297567</v>
      </c>
    </row>
    <row r="19" spans="1:14" ht="25.5">
      <c r="A19" s="43" t="s">
        <v>26</v>
      </c>
      <c r="B19" s="75" t="s">
        <v>27</v>
      </c>
      <c r="C19" s="115">
        <f t="shared" si="1"/>
        <v>169755</v>
      </c>
      <c r="D19" s="115">
        <f>'[1]К'!D34</f>
        <v>169755</v>
      </c>
      <c r="E19" s="115">
        <f>'[1]К'!E34</f>
        <v>86616</v>
      </c>
      <c r="F19" s="115">
        <f>'[1]К'!F34</f>
        <v>27731</v>
      </c>
      <c r="G19" s="115">
        <f>'[1]К'!G34</f>
        <v>0</v>
      </c>
      <c r="H19" s="115">
        <f t="shared" si="2"/>
        <v>0</v>
      </c>
      <c r="I19" s="115">
        <f>'[1]К'!I34</f>
        <v>0</v>
      </c>
      <c r="J19" s="115">
        <f>'[1]К'!J34</f>
        <v>0</v>
      </c>
      <c r="K19" s="115">
        <f>'[1]К'!K34</f>
        <v>0</v>
      </c>
      <c r="L19" s="115">
        <f>'[1]К'!L34</f>
        <v>0</v>
      </c>
      <c r="M19" s="115">
        <f>'[1]К'!M34</f>
        <v>0</v>
      </c>
      <c r="N19" s="115">
        <f t="shared" si="0"/>
        <v>169755</v>
      </c>
    </row>
    <row r="20" spans="1:14" ht="38.25">
      <c r="A20" s="45" t="s">
        <v>317</v>
      </c>
      <c r="B20" s="29" t="s">
        <v>318</v>
      </c>
      <c r="C20" s="115">
        <f>D20+G20</f>
        <v>31800</v>
      </c>
      <c r="D20" s="115">
        <f>'[1]К'!D35</f>
        <v>31800</v>
      </c>
      <c r="E20" s="115">
        <f>'[1]К'!E35</f>
        <v>0</v>
      </c>
      <c r="F20" s="115">
        <f>'[1]К'!F35</f>
        <v>0</v>
      </c>
      <c r="G20" s="115">
        <f>'[1]К'!G35</f>
        <v>0</v>
      </c>
      <c r="H20" s="115">
        <f>I20+L20</f>
        <v>0</v>
      </c>
      <c r="I20" s="115">
        <f>'[1]К'!I35</f>
        <v>0</v>
      </c>
      <c r="J20" s="115">
        <f>'[1]К'!J35</f>
        <v>0</v>
      </c>
      <c r="K20" s="115">
        <f>'[1]К'!K35</f>
        <v>0</v>
      </c>
      <c r="L20" s="115">
        <f>'[1]К'!L35</f>
        <v>0</v>
      </c>
      <c r="M20" s="115">
        <f>'[1]К'!M35</f>
        <v>0</v>
      </c>
      <c r="N20" s="115">
        <f>C20+H20</f>
        <v>31800</v>
      </c>
    </row>
    <row r="21" spans="1:14" ht="12.75">
      <c r="A21" s="43" t="s">
        <v>28</v>
      </c>
      <c r="B21" s="75" t="s">
        <v>113</v>
      </c>
      <c r="C21" s="115">
        <f aca="true" t="shared" si="3" ref="C21:C26">D21+G21</f>
        <v>9780800</v>
      </c>
      <c r="D21" s="115">
        <f>SUM(D22:D25)</f>
        <v>9780800</v>
      </c>
      <c r="E21" s="115">
        <f>SUM(E22:E25)</f>
        <v>5817900</v>
      </c>
      <c r="F21" s="115">
        <f>SUM(F22:F25)</f>
        <v>834600</v>
      </c>
      <c r="G21" s="115">
        <f>SUM(G22:G25)</f>
        <v>0</v>
      </c>
      <c r="H21" s="115">
        <f>I21+L21</f>
        <v>782519</v>
      </c>
      <c r="I21" s="115">
        <f>SUM(I22:I25)</f>
        <v>735119</v>
      </c>
      <c r="J21" s="115">
        <f>SUM(J22:J25)</f>
        <v>329505</v>
      </c>
      <c r="K21" s="115">
        <f>SUM(K22:K25)</f>
        <v>69850</v>
      </c>
      <c r="L21" s="115">
        <f>SUM(L22:L25)</f>
        <v>47400</v>
      </c>
      <c r="M21" s="115">
        <f>SUM(M22:M25)</f>
        <v>0</v>
      </c>
      <c r="N21" s="115">
        <f t="shared" si="0"/>
        <v>10563319</v>
      </c>
    </row>
    <row r="22" spans="1:14" ht="12.75">
      <c r="A22" s="43" t="s">
        <v>30</v>
      </c>
      <c r="B22" s="75" t="s">
        <v>269</v>
      </c>
      <c r="C22" s="115">
        <f t="shared" si="3"/>
        <v>6974392</v>
      </c>
      <c r="D22" s="115">
        <f>'[1]К'!D13</f>
        <v>6974392</v>
      </c>
      <c r="E22" s="115">
        <f>'[1]К'!E13</f>
        <v>4068876</v>
      </c>
      <c r="F22" s="115">
        <f>'[1]К'!F13</f>
        <v>686100</v>
      </c>
      <c r="G22" s="115">
        <f>'[1]К'!G13</f>
        <v>0</v>
      </c>
      <c r="H22" s="115">
        <f aca="true" t="shared" si="4" ref="H22:H42">I22+L22</f>
        <v>205554</v>
      </c>
      <c r="I22" s="115">
        <f>'[1]К'!I13</f>
        <v>205554</v>
      </c>
      <c r="J22" s="115">
        <f>'[1]К'!J13</f>
        <v>81494</v>
      </c>
      <c r="K22" s="115">
        <f>'[1]К'!K13</f>
        <v>35000</v>
      </c>
      <c r="L22" s="115">
        <f>'[1]К'!L13</f>
        <v>0</v>
      </c>
      <c r="M22" s="115">
        <f>'[1]К'!M13</f>
        <v>0</v>
      </c>
      <c r="N22" s="115">
        <f t="shared" si="0"/>
        <v>7179946</v>
      </c>
    </row>
    <row r="23" spans="1:14" ht="12.75">
      <c r="A23" s="43" t="s">
        <v>32</v>
      </c>
      <c r="B23" s="75" t="s">
        <v>33</v>
      </c>
      <c r="C23" s="115">
        <f t="shared" si="3"/>
        <v>2259540</v>
      </c>
      <c r="D23" s="115">
        <f>'[1]К'!D14</f>
        <v>2259540</v>
      </c>
      <c r="E23" s="115">
        <f>'[1]К'!E14</f>
        <v>1443949</v>
      </c>
      <c r="F23" s="115">
        <f>'[1]К'!F14</f>
        <v>127700</v>
      </c>
      <c r="G23" s="115">
        <f>'[1]К'!G14</f>
        <v>0</v>
      </c>
      <c r="H23" s="115">
        <f t="shared" si="4"/>
        <v>22000</v>
      </c>
      <c r="I23" s="115">
        <f>'[1]К'!I14</f>
        <v>22000</v>
      </c>
      <c r="J23" s="115">
        <f>'[1]К'!J14</f>
        <v>0</v>
      </c>
      <c r="K23" s="115">
        <f>'[1]К'!K14</f>
        <v>8250</v>
      </c>
      <c r="L23" s="115">
        <f>'[1]К'!L14</f>
        <v>0</v>
      </c>
      <c r="M23" s="115">
        <f>'[1]К'!M14</f>
        <v>0</v>
      </c>
      <c r="N23" s="115">
        <f t="shared" si="0"/>
        <v>2281540</v>
      </c>
    </row>
    <row r="24" spans="1:14" ht="12.75">
      <c r="A24" s="43" t="s">
        <v>34</v>
      </c>
      <c r="B24" s="75" t="s">
        <v>117</v>
      </c>
      <c r="C24" s="115">
        <f t="shared" si="3"/>
        <v>467268</v>
      </c>
      <c r="D24" s="115">
        <f>'[1]К'!D15</f>
        <v>467268</v>
      </c>
      <c r="E24" s="115">
        <f>'[1]К'!E15</f>
        <v>305075</v>
      </c>
      <c r="F24" s="115">
        <f>'[1]К'!F15</f>
        <v>20800</v>
      </c>
      <c r="G24" s="115">
        <f>'[1]К'!G15</f>
        <v>0</v>
      </c>
      <c r="H24" s="115">
        <f t="shared" si="4"/>
        <v>554965</v>
      </c>
      <c r="I24" s="115">
        <f>'[1]К'!I15</f>
        <v>507565</v>
      </c>
      <c r="J24" s="115">
        <f>'[1]К'!J15</f>
        <v>248011</v>
      </c>
      <c r="K24" s="115">
        <f>'[1]К'!K15</f>
        <v>26600</v>
      </c>
      <c r="L24" s="115">
        <f>'[1]К'!L15</f>
        <v>47400</v>
      </c>
      <c r="M24" s="115">
        <f>'[1]К'!M15</f>
        <v>0</v>
      </c>
      <c r="N24" s="115">
        <f t="shared" si="0"/>
        <v>1022233</v>
      </c>
    </row>
    <row r="25" spans="1:14" ht="12.75">
      <c r="A25" s="43" t="s">
        <v>37</v>
      </c>
      <c r="B25" s="75" t="s">
        <v>110</v>
      </c>
      <c r="C25" s="115">
        <f t="shared" si="3"/>
        <v>79600</v>
      </c>
      <c r="D25" s="115">
        <f>'[1]К'!D16</f>
        <v>79600</v>
      </c>
      <c r="E25" s="115">
        <f>'[1]К'!E16</f>
        <v>0</v>
      </c>
      <c r="F25" s="115">
        <f>'[1]К'!F16</f>
        <v>0</v>
      </c>
      <c r="G25" s="115">
        <f>'[1]К'!G16</f>
        <v>0</v>
      </c>
      <c r="H25" s="115">
        <f t="shared" si="4"/>
        <v>0</v>
      </c>
      <c r="I25" s="115">
        <f>'[1]К'!I16</f>
        <v>0</v>
      </c>
      <c r="J25" s="115">
        <f>'[1]К'!J16</f>
        <v>0</v>
      </c>
      <c r="K25" s="115">
        <f>'[1]К'!K16</f>
        <v>0</v>
      </c>
      <c r="L25" s="115">
        <f>'[1]К'!L16</f>
        <v>0</v>
      </c>
      <c r="M25" s="115">
        <f>'[1]К'!M16</f>
        <v>0</v>
      </c>
      <c r="N25" s="115">
        <f t="shared" si="0"/>
        <v>79600</v>
      </c>
    </row>
    <row r="26" spans="1:14" ht="25.5">
      <c r="A26" s="27" t="s">
        <v>42</v>
      </c>
      <c r="B26" s="28" t="s">
        <v>131</v>
      </c>
      <c r="C26" s="115">
        <f t="shared" si="3"/>
        <v>12583408</v>
      </c>
      <c r="D26" s="115">
        <f>SUM(D27:D47)</f>
        <v>12583408</v>
      </c>
      <c r="E26" s="115">
        <f>SUM(E27:E47)</f>
        <v>0</v>
      </c>
      <c r="F26" s="115">
        <f>SUM(F27:F47)</f>
        <v>0</v>
      </c>
      <c r="G26" s="115">
        <f>SUM(G27:G47)</f>
        <v>0</v>
      </c>
      <c r="H26" s="115">
        <f>I26+L26</f>
        <v>0</v>
      </c>
      <c r="I26" s="115">
        <f>SUM(I27:I47)</f>
        <v>0</v>
      </c>
      <c r="J26" s="115">
        <f>SUM(J27:J47)</f>
        <v>0</v>
      </c>
      <c r="K26" s="115">
        <f>SUM(K27:K47)</f>
        <v>0</v>
      </c>
      <c r="L26" s="115">
        <f>SUM(L27:L47)</f>
        <v>0</v>
      </c>
      <c r="M26" s="115">
        <f>SUM(M27:M47)</f>
        <v>0</v>
      </c>
      <c r="N26" s="115">
        <f t="shared" si="0"/>
        <v>12583408</v>
      </c>
    </row>
    <row r="27" spans="1:14" ht="63.75">
      <c r="A27" s="27" t="s">
        <v>143</v>
      </c>
      <c r="B27" s="74" t="s">
        <v>273</v>
      </c>
      <c r="C27" s="115">
        <f aca="true" t="shared" si="5" ref="C27:C35">D27</f>
        <v>5136993</v>
      </c>
      <c r="D27" s="115">
        <f>'[1]К'!D40</f>
        <v>5136993</v>
      </c>
      <c r="E27" s="115">
        <f>'[1]К'!E40</f>
        <v>0</v>
      </c>
      <c r="F27" s="115">
        <f>'[1]К'!F40</f>
        <v>0</v>
      </c>
      <c r="G27" s="115">
        <f>'[1]К'!G40</f>
        <v>0</v>
      </c>
      <c r="H27" s="115">
        <f t="shared" si="4"/>
        <v>0</v>
      </c>
      <c r="I27" s="115">
        <f>'[1]К'!I40</f>
        <v>0</v>
      </c>
      <c r="J27" s="115">
        <f>'[1]К'!J40</f>
        <v>0</v>
      </c>
      <c r="K27" s="115">
        <f>'[1]К'!K40</f>
        <v>0</v>
      </c>
      <c r="L27" s="115">
        <f>'[1]К'!L40</f>
        <v>0</v>
      </c>
      <c r="M27" s="115">
        <f>'[1]К'!M40</f>
        <v>0</v>
      </c>
      <c r="N27" s="115">
        <f t="shared" si="0"/>
        <v>5136993</v>
      </c>
    </row>
    <row r="28" spans="1:14" ht="38.25">
      <c r="A28" s="27" t="s">
        <v>149</v>
      </c>
      <c r="B28" s="74" t="s">
        <v>188</v>
      </c>
      <c r="C28" s="115">
        <f t="shared" si="5"/>
        <v>33935</v>
      </c>
      <c r="D28" s="115">
        <f>'[1]К'!D41</f>
        <v>33935</v>
      </c>
      <c r="E28" s="115">
        <f>'[1]К'!E41</f>
        <v>0</v>
      </c>
      <c r="F28" s="115">
        <f>'[1]К'!F41</f>
        <v>0</v>
      </c>
      <c r="G28" s="115">
        <f>'[1]К'!G41</f>
        <v>0</v>
      </c>
      <c r="H28" s="115">
        <f t="shared" si="4"/>
        <v>0</v>
      </c>
      <c r="I28" s="115">
        <f>'[1]К'!I41</f>
        <v>0</v>
      </c>
      <c r="J28" s="115">
        <f>'[1]К'!J41</f>
        <v>0</v>
      </c>
      <c r="K28" s="115">
        <f>'[1]К'!K41</f>
        <v>0</v>
      </c>
      <c r="L28" s="115">
        <f>'[1]К'!L41</f>
        <v>0</v>
      </c>
      <c r="M28" s="115">
        <f>'[1]К'!M41</f>
        <v>0</v>
      </c>
      <c r="N28" s="115">
        <f t="shared" si="0"/>
        <v>33935</v>
      </c>
    </row>
    <row r="29" spans="1:14" ht="51">
      <c r="A29" s="27" t="s">
        <v>151</v>
      </c>
      <c r="B29" s="74" t="s">
        <v>270</v>
      </c>
      <c r="C29" s="115">
        <f t="shared" si="5"/>
        <v>1218670</v>
      </c>
      <c r="D29" s="115">
        <f>'[1]К'!D42</f>
        <v>1218670</v>
      </c>
      <c r="E29" s="115">
        <f>'[1]К'!E42</f>
        <v>0</v>
      </c>
      <c r="F29" s="115">
        <f>'[1]К'!F42</f>
        <v>0</v>
      </c>
      <c r="G29" s="115">
        <f>'[1]К'!G42</f>
        <v>0</v>
      </c>
      <c r="H29" s="115">
        <f t="shared" si="4"/>
        <v>0</v>
      </c>
      <c r="I29" s="115">
        <f>'[1]К'!I42</f>
        <v>0</v>
      </c>
      <c r="J29" s="115">
        <f>'[1]К'!J42</f>
        <v>0</v>
      </c>
      <c r="K29" s="115">
        <f>'[1]К'!K42</f>
        <v>0</v>
      </c>
      <c r="L29" s="115">
        <f>'[1]К'!L42</f>
        <v>0</v>
      </c>
      <c r="M29" s="115">
        <f>'[1]К'!M42</f>
        <v>0</v>
      </c>
      <c r="N29" s="115">
        <f t="shared" si="0"/>
        <v>1218670</v>
      </c>
    </row>
    <row r="30" spans="1:14" ht="357">
      <c r="A30" s="27" t="s">
        <v>152</v>
      </c>
      <c r="B30" s="21" t="s">
        <v>319</v>
      </c>
      <c r="C30" s="115">
        <f t="shared" si="5"/>
        <v>1018062</v>
      </c>
      <c r="D30" s="115">
        <f>'[1]К'!D43</f>
        <v>1018062</v>
      </c>
      <c r="E30" s="115">
        <f>'[1]К'!E43</f>
        <v>0</v>
      </c>
      <c r="F30" s="115">
        <f>'[1]К'!F43</f>
        <v>0</v>
      </c>
      <c r="G30" s="115">
        <f>'[1]К'!G43</f>
        <v>0</v>
      </c>
      <c r="H30" s="115">
        <f t="shared" si="4"/>
        <v>0</v>
      </c>
      <c r="I30" s="115">
        <f>'[1]К'!I43</f>
        <v>0</v>
      </c>
      <c r="J30" s="115">
        <f>'[1]К'!J43</f>
        <v>0</v>
      </c>
      <c r="K30" s="115">
        <f>'[1]К'!K43</f>
        <v>0</v>
      </c>
      <c r="L30" s="115">
        <f>'[1]К'!L43</f>
        <v>0</v>
      </c>
      <c r="M30" s="115">
        <f>'[1]К'!M43</f>
        <v>0</v>
      </c>
      <c r="N30" s="115">
        <f t="shared" si="0"/>
        <v>1018062</v>
      </c>
    </row>
    <row r="31" spans="1:14" ht="357">
      <c r="A31" s="27" t="s">
        <v>153</v>
      </c>
      <c r="B31" s="21" t="s">
        <v>320</v>
      </c>
      <c r="C31" s="115">
        <f t="shared" si="5"/>
        <v>1075</v>
      </c>
      <c r="D31" s="115">
        <f>'[1]К'!D44</f>
        <v>1075</v>
      </c>
      <c r="E31" s="115">
        <f>'[1]К'!E44</f>
        <v>0</v>
      </c>
      <c r="F31" s="115">
        <f>'[1]К'!F44</f>
        <v>0</v>
      </c>
      <c r="G31" s="115">
        <f>'[1]К'!G44</f>
        <v>0</v>
      </c>
      <c r="H31" s="115">
        <f t="shared" si="4"/>
        <v>0</v>
      </c>
      <c r="I31" s="115">
        <f>'[1]К'!I44</f>
        <v>0</v>
      </c>
      <c r="J31" s="115">
        <f>'[1]К'!J44</f>
        <v>0</v>
      </c>
      <c r="K31" s="115">
        <f>'[1]К'!K44</f>
        <v>0</v>
      </c>
      <c r="L31" s="115">
        <f>'[1]К'!L44</f>
        <v>0</v>
      </c>
      <c r="M31" s="115">
        <f>'[1]К'!M44</f>
        <v>0</v>
      </c>
      <c r="N31" s="115">
        <f t="shared" si="0"/>
        <v>1075</v>
      </c>
    </row>
    <row r="32" spans="1:14" ht="25.5">
      <c r="A32" s="27" t="s">
        <v>144</v>
      </c>
      <c r="B32" s="74" t="s">
        <v>189</v>
      </c>
      <c r="C32" s="115">
        <f t="shared" si="5"/>
        <v>45000</v>
      </c>
      <c r="D32" s="115">
        <f>'[1]К'!D45</f>
        <v>45000</v>
      </c>
      <c r="E32" s="115">
        <f>'[1]К'!E45</f>
        <v>0</v>
      </c>
      <c r="F32" s="115">
        <f>'[1]К'!F45</f>
        <v>0</v>
      </c>
      <c r="G32" s="115">
        <f>'[1]К'!G45</f>
        <v>0</v>
      </c>
      <c r="H32" s="115">
        <f t="shared" si="4"/>
        <v>0</v>
      </c>
      <c r="I32" s="115">
        <f>'[1]К'!I45</f>
        <v>0</v>
      </c>
      <c r="J32" s="115">
        <f>'[1]К'!J45</f>
        <v>0</v>
      </c>
      <c r="K32" s="115">
        <f>'[1]К'!K45</f>
        <v>0</v>
      </c>
      <c r="L32" s="115">
        <f>'[1]К'!L45</f>
        <v>0</v>
      </c>
      <c r="M32" s="115">
        <f>'[1]К'!M45</f>
        <v>0</v>
      </c>
      <c r="N32" s="115">
        <f t="shared" si="0"/>
        <v>45000</v>
      </c>
    </row>
    <row r="33" spans="1:14" ht="38.25">
      <c r="A33" s="27" t="s">
        <v>155</v>
      </c>
      <c r="B33" s="74" t="s">
        <v>190</v>
      </c>
      <c r="C33" s="115">
        <f t="shared" si="5"/>
        <v>255023</v>
      </c>
      <c r="D33" s="115">
        <f>'[1]К'!D46</f>
        <v>255023</v>
      </c>
      <c r="E33" s="115">
        <f>'[1]К'!E46</f>
        <v>0</v>
      </c>
      <c r="F33" s="115">
        <f>'[1]К'!F46</f>
        <v>0</v>
      </c>
      <c r="G33" s="115">
        <f>'[1]К'!G46</f>
        <v>0</v>
      </c>
      <c r="H33" s="115">
        <f t="shared" si="4"/>
        <v>0</v>
      </c>
      <c r="I33" s="115">
        <f>'[1]К'!I46</f>
        <v>0</v>
      </c>
      <c r="J33" s="115">
        <f>'[1]К'!J46</f>
        <v>0</v>
      </c>
      <c r="K33" s="115">
        <f>'[1]К'!K46</f>
        <v>0</v>
      </c>
      <c r="L33" s="115">
        <f>'[1]К'!L46</f>
        <v>0</v>
      </c>
      <c r="M33" s="115">
        <f>'[1]К'!M46</f>
        <v>0</v>
      </c>
      <c r="N33" s="115">
        <f t="shared" si="0"/>
        <v>255023</v>
      </c>
    </row>
    <row r="34" spans="1:14" ht="51">
      <c r="A34" s="27" t="s">
        <v>157</v>
      </c>
      <c r="B34" s="74" t="s">
        <v>191</v>
      </c>
      <c r="C34" s="115">
        <f t="shared" si="5"/>
        <v>329</v>
      </c>
      <c r="D34" s="115">
        <f>'[1]К'!D47</f>
        <v>329</v>
      </c>
      <c r="E34" s="115">
        <f>'[1]К'!E47</f>
        <v>0</v>
      </c>
      <c r="F34" s="115">
        <f>'[1]К'!F47</f>
        <v>0</v>
      </c>
      <c r="G34" s="115">
        <f>'[1]К'!G47</f>
        <v>0</v>
      </c>
      <c r="H34" s="115">
        <f t="shared" si="4"/>
        <v>0</v>
      </c>
      <c r="I34" s="115">
        <f>'[1]К'!I47</f>
        <v>0</v>
      </c>
      <c r="J34" s="115">
        <f>'[1]К'!J47</f>
        <v>0</v>
      </c>
      <c r="K34" s="115">
        <f>'[1]К'!K47</f>
        <v>0</v>
      </c>
      <c r="L34" s="115">
        <f>'[1]К'!L47</f>
        <v>0</v>
      </c>
      <c r="M34" s="115">
        <f>'[1]К'!M47</f>
        <v>0</v>
      </c>
      <c r="N34" s="115">
        <f t="shared" si="0"/>
        <v>329</v>
      </c>
    </row>
    <row r="35" spans="1:14" ht="25.5">
      <c r="A35" s="27" t="s">
        <v>159</v>
      </c>
      <c r="B35" s="74" t="s">
        <v>192</v>
      </c>
      <c r="C35" s="115">
        <f t="shared" si="5"/>
        <v>38736</v>
      </c>
      <c r="D35" s="115">
        <f>'[1]К'!D48</f>
        <v>38736</v>
      </c>
      <c r="E35" s="115">
        <f>'[1]К'!E48</f>
        <v>0</v>
      </c>
      <c r="F35" s="115">
        <f>'[1]К'!F48</f>
        <v>0</v>
      </c>
      <c r="G35" s="115">
        <f>'[1]К'!G48</f>
        <v>0</v>
      </c>
      <c r="H35" s="115">
        <f t="shared" si="4"/>
        <v>0</v>
      </c>
      <c r="I35" s="115">
        <f>'[1]К'!I48</f>
        <v>0</v>
      </c>
      <c r="J35" s="115">
        <f>'[1]К'!J48</f>
        <v>0</v>
      </c>
      <c r="K35" s="115">
        <f>'[1]К'!K48</f>
        <v>0</v>
      </c>
      <c r="L35" s="115">
        <f>'[1]К'!L48</f>
        <v>0</v>
      </c>
      <c r="M35" s="115">
        <f>'[1]К'!M48</f>
        <v>0</v>
      </c>
      <c r="N35" s="115">
        <f t="shared" si="0"/>
        <v>38736</v>
      </c>
    </row>
    <row r="36" spans="1:14" ht="12.75">
      <c r="A36" s="27" t="s">
        <v>126</v>
      </c>
      <c r="B36" s="17" t="s">
        <v>193</v>
      </c>
      <c r="C36" s="115">
        <f>D36+G36</f>
        <v>210754</v>
      </c>
      <c r="D36" s="115">
        <f>'[1]К'!D50</f>
        <v>210754</v>
      </c>
      <c r="E36" s="115">
        <f>'[1]К'!E50</f>
        <v>0</v>
      </c>
      <c r="F36" s="115">
        <f>'[1]К'!F50</f>
        <v>0</v>
      </c>
      <c r="G36" s="115">
        <f>'[1]К'!G50</f>
        <v>0</v>
      </c>
      <c r="H36" s="115">
        <f t="shared" si="4"/>
        <v>0</v>
      </c>
      <c r="I36" s="115">
        <f>'[1]К'!I50</f>
        <v>0</v>
      </c>
      <c r="J36" s="115">
        <f>'[1]К'!J50</f>
        <v>0</v>
      </c>
      <c r="K36" s="115">
        <f>'[1]К'!K50</f>
        <v>0</v>
      </c>
      <c r="L36" s="115">
        <f>'[1]К'!L50</f>
        <v>0</v>
      </c>
      <c r="M36" s="115">
        <f>'[1]К'!M50</f>
        <v>0</v>
      </c>
      <c r="N36" s="115">
        <f t="shared" si="0"/>
        <v>210754</v>
      </c>
    </row>
    <row r="37" spans="1:14" ht="25.5">
      <c r="A37" s="27" t="s">
        <v>127</v>
      </c>
      <c r="B37" s="17" t="s">
        <v>178</v>
      </c>
      <c r="C37" s="115">
        <f>D37+G37</f>
        <v>680679</v>
      </c>
      <c r="D37" s="115">
        <f>'[1]К'!D51</f>
        <v>680679</v>
      </c>
      <c r="E37" s="115">
        <f>'[1]К'!E51</f>
        <v>0</v>
      </c>
      <c r="F37" s="115">
        <f>'[1]К'!F51</f>
        <v>0</v>
      </c>
      <c r="G37" s="115">
        <f>'[1]К'!G51</f>
        <v>0</v>
      </c>
      <c r="H37" s="115">
        <f t="shared" si="4"/>
        <v>0</v>
      </c>
      <c r="I37" s="115">
        <f>'[1]К'!I51</f>
        <v>0</v>
      </c>
      <c r="J37" s="115">
        <f>'[1]К'!J51</f>
        <v>0</v>
      </c>
      <c r="K37" s="115">
        <f>'[1]К'!K51</f>
        <v>0</v>
      </c>
      <c r="L37" s="115">
        <f>'[1]К'!L51</f>
        <v>0</v>
      </c>
      <c r="M37" s="115">
        <f>'[1]К'!M51</f>
        <v>0</v>
      </c>
      <c r="N37" s="115">
        <f t="shared" si="0"/>
        <v>680679</v>
      </c>
    </row>
    <row r="38" spans="1:14" ht="25.5">
      <c r="A38" s="27" t="s">
        <v>128</v>
      </c>
      <c r="B38" s="17" t="s">
        <v>101</v>
      </c>
      <c r="C38" s="115">
        <f>D38+G38</f>
        <v>249830</v>
      </c>
      <c r="D38" s="115">
        <f>'[1]К'!D52</f>
        <v>249830</v>
      </c>
      <c r="E38" s="115">
        <f>'[1]К'!E52</f>
        <v>0</v>
      </c>
      <c r="F38" s="115">
        <f>'[1]К'!F52</f>
        <v>0</v>
      </c>
      <c r="G38" s="115">
        <f>'[1]К'!G52</f>
        <v>0</v>
      </c>
      <c r="H38" s="115">
        <f t="shared" si="4"/>
        <v>0</v>
      </c>
      <c r="I38" s="115">
        <f>'[1]К'!I52</f>
        <v>0</v>
      </c>
      <c r="J38" s="115">
        <f>'[1]К'!J52</f>
        <v>0</v>
      </c>
      <c r="K38" s="115">
        <f>'[1]К'!K52</f>
        <v>0</v>
      </c>
      <c r="L38" s="115">
        <f>'[1]К'!L52</f>
        <v>0</v>
      </c>
      <c r="M38" s="115">
        <f>'[1]К'!M52</f>
        <v>0</v>
      </c>
      <c r="N38" s="115">
        <f t="shared" si="0"/>
        <v>249830</v>
      </c>
    </row>
    <row r="39" spans="1:14" ht="25.5">
      <c r="A39" s="27" t="s">
        <v>87</v>
      </c>
      <c r="B39" s="74" t="s">
        <v>162</v>
      </c>
      <c r="C39" s="115">
        <f>D39+G39</f>
        <v>74045</v>
      </c>
      <c r="D39" s="115">
        <f>'[1]К'!D53</f>
        <v>74045</v>
      </c>
      <c r="E39" s="115">
        <f>'[1]К'!E53</f>
        <v>0</v>
      </c>
      <c r="F39" s="115">
        <f>'[1]К'!F53</f>
        <v>0</v>
      </c>
      <c r="G39" s="115">
        <f>'[1]К'!G53</f>
        <v>0</v>
      </c>
      <c r="H39" s="115">
        <f t="shared" si="4"/>
        <v>0</v>
      </c>
      <c r="I39" s="115">
        <f>'[1]К'!I53</f>
        <v>0</v>
      </c>
      <c r="J39" s="115">
        <f>'[1]К'!J53</f>
        <v>0</v>
      </c>
      <c r="K39" s="115">
        <f>'[1]К'!K53</f>
        <v>0</v>
      </c>
      <c r="L39" s="115">
        <f>'[1]К'!L53</f>
        <v>0</v>
      </c>
      <c r="M39" s="115">
        <f>'[1]К'!M53</f>
        <v>0</v>
      </c>
      <c r="N39" s="115">
        <f t="shared" si="0"/>
        <v>74045</v>
      </c>
    </row>
    <row r="40" spans="1:14" ht="12.75">
      <c r="A40" s="27" t="s">
        <v>224</v>
      </c>
      <c r="B40" s="74" t="s">
        <v>161</v>
      </c>
      <c r="C40" s="115">
        <f>D40+G40</f>
        <v>635990</v>
      </c>
      <c r="D40" s="115">
        <f>'[1]К'!D54</f>
        <v>635990</v>
      </c>
      <c r="E40" s="115">
        <f>'[1]К'!E54</f>
        <v>0</v>
      </c>
      <c r="F40" s="115">
        <f>'[1]К'!F54</f>
        <v>0</v>
      </c>
      <c r="G40" s="115">
        <f>'[1]К'!G54</f>
        <v>0</v>
      </c>
      <c r="H40" s="115">
        <f t="shared" si="4"/>
        <v>0</v>
      </c>
      <c r="I40" s="115">
        <f>'[1]К'!I54</f>
        <v>0</v>
      </c>
      <c r="J40" s="115">
        <f>'[1]К'!J54</f>
        <v>0</v>
      </c>
      <c r="K40" s="115">
        <f>'[1]К'!K54</f>
        <v>0</v>
      </c>
      <c r="L40" s="115">
        <f>'[1]К'!L54</f>
        <v>0</v>
      </c>
      <c r="M40" s="115">
        <f>'[1]К'!M54</f>
        <v>0</v>
      </c>
      <c r="N40" s="115">
        <f t="shared" si="0"/>
        <v>635990</v>
      </c>
    </row>
    <row r="41" spans="1:14" ht="25.5">
      <c r="A41" s="27" t="s">
        <v>163</v>
      </c>
      <c r="B41" s="74" t="s">
        <v>194</v>
      </c>
      <c r="C41" s="115">
        <f>D41</f>
        <v>999454</v>
      </c>
      <c r="D41" s="115">
        <f>'[1]К'!D55</f>
        <v>999454</v>
      </c>
      <c r="E41" s="115">
        <f>'[1]К'!E55</f>
        <v>0</v>
      </c>
      <c r="F41" s="115">
        <f>'[1]К'!F55</f>
        <v>0</v>
      </c>
      <c r="G41" s="115">
        <f>'[1]К'!G55</f>
        <v>0</v>
      </c>
      <c r="H41" s="115">
        <f t="shared" si="4"/>
        <v>0</v>
      </c>
      <c r="I41" s="115">
        <f>'[1]К'!I55</f>
        <v>0</v>
      </c>
      <c r="J41" s="115">
        <f>'[1]К'!J55</f>
        <v>0</v>
      </c>
      <c r="K41" s="115">
        <f>'[1]К'!K55</f>
        <v>0</v>
      </c>
      <c r="L41" s="115">
        <f>'[1]К'!L55</f>
        <v>0</v>
      </c>
      <c r="M41" s="115">
        <f>'[1]К'!M55</f>
        <v>0</v>
      </c>
      <c r="N41" s="115">
        <f t="shared" si="0"/>
        <v>999454</v>
      </c>
    </row>
    <row r="42" spans="1:14" ht="38.25">
      <c r="A42" s="26" t="s">
        <v>88</v>
      </c>
      <c r="B42" s="74" t="s">
        <v>132</v>
      </c>
      <c r="C42" s="115">
        <f>D42+G42</f>
        <v>1774438</v>
      </c>
      <c r="D42" s="115">
        <f>'[1]К'!D56</f>
        <v>1774438</v>
      </c>
      <c r="E42" s="115">
        <f>'[1]К'!E56</f>
        <v>0</v>
      </c>
      <c r="F42" s="115">
        <f>'[1]К'!F56</f>
        <v>0</v>
      </c>
      <c r="G42" s="115">
        <f>'[1]К'!G56</f>
        <v>0</v>
      </c>
      <c r="H42" s="115">
        <f t="shared" si="4"/>
        <v>0</v>
      </c>
      <c r="I42" s="115">
        <f>'[1]К'!I56</f>
        <v>0</v>
      </c>
      <c r="J42" s="115">
        <f>'[1]К'!J56</f>
        <v>0</v>
      </c>
      <c r="K42" s="115">
        <f>'[1]К'!K56</f>
        <v>0</v>
      </c>
      <c r="L42" s="115">
        <f>'[1]К'!L56</f>
        <v>0</v>
      </c>
      <c r="M42" s="115">
        <f>'[1]К'!M56</f>
        <v>0</v>
      </c>
      <c r="N42" s="115">
        <f t="shared" si="0"/>
        <v>1774438</v>
      </c>
    </row>
    <row r="43" spans="1:14" ht="25.5">
      <c r="A43" s="27" t="s">
        <v>44</v>
      </c>
      <c r="B43" s="17" t="s">
        <v>181</v>
      </c>
      <c r="C43" s="115">
        <f>0+D43</f>
        <v>86100</v>
      </c>
      <c r="D43" s="115">
        <f>'[1]К'!D60+'[1]К'!D17</f>
        <v>86100</v>
      </c>
      <c r="E43" s="115">
        <f>'[1]К'!E60+'[1]К'!E17</f>
        <v>0</v>
      </c>
      <c r="F43" s="115">
        <f>'[1]К'!F60+'[1]К'!F17</f>
        <v>0</v>
      </c>
      <c r="G43" s="115">
        <f>'[1]К'!G60+'[1]К'!G17</f>
        <v>0</v>
      </c>
      <c r="H43" s="115">
        <f>I43+L43</f>
        <v>0</v>
      </c>
      <c r="I43" s="115">
        <f>'[1]К'!I60</f>
        <v>0</v>
      </c>
      <c r="J43" s="115">
        <f>'[1]К'!J60+'[1]К'!J17</f>
        <v>0</v>
      </c>
      <c r="K43" s="115">
        <f>'[1]К'!K60+'[1]К'!K17</f>
        <v>0</v>
      </c>
      <c r="L43" s="115">
        <f>'[1]К'!L60+'[1]К'!L17</f>
        <v>0</v>
      </c>
      <c r="M43" s="115">
        <f>'[1]К'!M60+'[1]К'!M17</f>
        <v>0</v>
      </c>
      <c r="N43" s="115">
        <f t="shared" si="0"/>
        <v>86100</v>
      </c>
    </row>
    <row r="44" spans="1:14" ht="25.5" hidden="1">
      <c r="A44" s="27" t="s">
        <v>277</v>
      </c>
      <c r="B44" s="17" t="s">
        <v>278</v>
      </c>
      <c r="C44" s="115">
        <f>0+D44</f>
        <v>0</v>
      </c>
      <c r="D44" s="115">
        <f>'[1]К'!D36</f>
        <v>0</v>
      </c>
      <c r="E44" s="115">
        <f>'[1]К'!E36</f>
        <v>0</v>
      </c>
      <c r="F44" s="115">
        <f>'[1]К'!F36</f>
        <v>0</v>
      </c>
      <c r="G44" s="115">
        <f>'[1]К'!G36</f>
        <v>0</v>
      </c>
      <c r="H44" s="115">
        <f>I44+L44</f>
        <v>0</v>
      </c>
      <c r="I44" s="115">
        <f>'[1]К'!I36</f>
        <v>0</v>
      </c>
      <c r="J44" s="115">
        <f>'[1]К'!J36</f>
        <v>0</v>
      </c>
      <c r="K44" s="115">
        <f>'[1]К'!K36</f>
        <v>0</v>
      </c>
      <c r="L44" s="115">
        <f>'[1]К'!L36</f>
        <v>0</v>
      </c>
      <c r="M44" s="115">
        <f>'[1]К'!M36</f>
        <v>0</v>
      </c>
      <c r="N44" s="115">
        <f t="shared" si="0"/>
        <v>0</v>
      </c>
    </row>
    <row r="45" spans="1:14" ht="76.5" hidden="1">
      <c r="A45" s="45" t="s">
        <v>281</v>
      </c>
      <c r="B45" s="52" t="s">
        <v>283</v>
      </c>
      <c r="C45" s="115">
        <f>0+D45</f>
        <v>0</v>
      </c>
      <c r="D45" s="115">
        <f>'[1]К'!D61</f>
        <v>0</v>
      </c>
      <c r="E45" s="115">
        <f>'[1]К'!E61</f>
        <v>0</v>
      </c>
      <c r="F45" s="115">
        <f>'[1]К'!F61</f>
        <v>0</v>
      </c>
      <c r="G45" s="115">
        <f>'[1]К'!G61</f>
        <v>0</v>
      </c>
      <c r="H45" s="115">
        <f>I45+L45</f>
        <v>0</v>
      </c>
      <c r="I45" s="115">
        <f>'[1]К'!I61</f>
        <v>0</v>
      </c>
      <c r="J45" s="115">
        <f>'[1]К'!J61</f>
        <v>0</v>
      </c>
      <c r="K45" s="115">
        <f>'[1]К'!K61</f>
        <v>0</v>
      </c>
      <c r="L45" s="115">
        <f>'[1]К'!L61</f>
        <v>0</v>
      </c>
      <c r="M45" s="115">
        <f>'[1]К'!M61</f>
        <v>0</v>
      </c>
      <c r="N45" s="115">
        <f t="shared" si="0"/>
        <v>0</v>
      </c>
    </row>
    <row r="46" spans="1:14" ht="38.25">
      <c r="A46" s="27" t="s">
        <v>145</v>
      </c>
      <c r="B46" s="74" t="s">
        <v>231</v>
      </c>
      <c r="C46" s="115">
        <f aca="true" t="shared" si="6" ref="C46:C51">D46+G46</f>
        <v>22200</v>
      </c>
      <c r="D46" s="115">
        <f>'[1]К'!D18</f>
        <v>22200</v>
      </c>
      <c r="E46" s="115">
        <f>'[1]К'!E18</f>
        <v>0</v>
      </c>
      <c r="F46" s="115">
        <f>'[1]К'!F18</f>
        <v>0</v>
      </c>
      <c r="G46" s="115">
        <f>'[1]К'!G18</f>
        <v>0</v>
      </c>
      <c r="H46" s="115"/>
      <c r="I46" s="115">
        <f>'[1]К'!I18</f>
        <v>0</v>
      </c>
      <c r="J46" s="115">
        <f>'[1]К'!J18</f>
        <v>0</v>
      </c>
      <c r="K46" s="115">
        <f>'[1]К'!K18</f>
        <v>0</v>
      </c>
      <c r="L46" s="115">
        <f>'[1]К'!L18</f>
        <v>0</v>
      </c>
      <c r="M46" s="115">
        <f>'[1]К'!M18</f>
        <v>0</v>
      </c>
      <c r="N46" s="115">
        <f t="shared" si="0"/>
        <v>22200</v>
      </c>
    </row>
    <row r="47" spans="1:14" ht="25.5">
      <c r="A47" s="27" t="s">
        <v>119</v>
      </c>
      <c r="B47" s="74" t="s">
        <v>288</v>
      </c>
      <c r="C47" s="115">
        <f t="shared" si="6"/>
        <v>102095</v>
      </c>
      <c r="D47" s="115">
        <f>'[1]К'!D65</f>
        <v>102095</v>
      </c>
      <c r="E47" s="115">
        <f>'[1]К'!E65</f>
        <v>0</v>
      </c>
      <c r="F47" s="115">
        <f>'[1]К'!F65</f>
        <v>0</v>
      </c>
      <c r="G47" s="115">
        <f>'[1]К'!G65</f>
        <v>0</v>
      </c>
      <c r="H47" s="115"/>
      <c r="I47" s="115">
        <f>'[1]К'!I65</f>
        <v>0</v>
      </c>
      <c r="J47" s="115">
        <f>'[1]К'!J65</f>
        <v>0</v>
      </c>
      <c r="K47" s="115">
        <f>'[1]К'!K65</f>
        <v>0</v>
      </c>
      <c r="L47" s="115">
        <f>'[1]К'!L65</f>
        <v>0</v>
      </c>
      <c r="M47" s="115">
        <f>'[1]К'!M65</f>
        <v>0</v>
      </c>
      <c r="N47" s="115">
        <f t="shared" si="0"/>
        <v>102095</v>
      </c>
    </row>
    <row r="48" spans="1:14" ht="12.75">
      <c r="A48" s="27">
        <v>100000</v>
      </c>
      <c r="B48" s="17" t="s">
        <v>48</v>
      </c>
      <c r="C48" s="115">
        <f t="shared" si="6"/>
        <v>250000</v>
      </c>
      <c r="D48" s="115">
        <f>D49</f>
        <v>250000</v>
      </c>
      <c r="E48" s="115">
        <f>E49</f>
        <v>0</v>
      </c>
      <c r="F48" s="115">
        <f>F49</f>
        <v>164000</v>
      </c>
      <c r="G48" s="115">
        <f>G49</f>
        <v>0</v>
      </c>
      <c r="H48" s="115">
        <f>I48+L48</f>
        <v>0</v>
      </c>
      <c r="I48" s="115">
        <f>I49</f>
        <v>0</v>
      </c>
      <c r="J48" s="115">
        <f>J49</f>
        <v>0</v>
      </c>
      <c r="K48" s="115">
        <f>K49</f>
        <v>0</v>
      </c>
      <c r="L48" s="115">
        <f>L49</f>
        <v>0</v>
      </c>
      <c r="M48" s="115">
        <f>M49</f>
        <v>0</v>
      </c>
      <c r="N48" s="115">
        <f t="shared" si="0"/>
        <v>250000</v>
      </c>
    </row>
    <row r="49" spans="1:14" ht="12.75">
      <c r="A49" s="27">
        <v>100203</v>
      </c>
      <c r="B49" s="17" t="s">
        <v>49</v>
      </c>
      <c r="C49" s="115">
        <f t="shared" si="6"/>
        <v>250000</v>
      </c>
      <c r="D49" s="115">
        <f>'[1]К'!D68</f>
        <v>250000</v>
      </c>
      <c r="E49" s="115">
        <f>'[1]К'!E68</f>
        <v>0</v>
      </c>
      <c r="F49" s="115">
        <f>'[1]К'!F68</f>
        <v>164000</v>
      </c>
      <c r="G49" s="115">
        <f>'[1]К'!G68</f>
        <v>0</v>
      </c>
      <c r="H49" s="115">
        <f>I49+L49</f>
        <v>0</v>
      </c>
      <c r="I49" s="115">
        <f>'[1]К'!I68</f>
        <v>0</v>
      </c>
      <c r="J49" s="115">
        <f>'[1]К'!J68</f>
        <v>0</v>
      </c>
      <c r="K49" s="115">
        <f>'[1]К'!K68</f>
        <v>0</v>
      </c>
      <c r="L49" s="115">
        <f>'[1]К'!L68</f>
        <v>0</v>
      </c>
      <c r="M49" s="115">
        <f>'[1]К'!M68</f>
        <v>0</v>
      </c>
      <c r="N49" s="115">
        <f t="shared" si="0"/>
        <v>250000</v>
      </c>
    </row>
    <row r="50" spans="1:14" ht="12.75" hidden="1">
      <c r="A50" s="31">
        <v>130000</v>
      </c>
      <c r="B50" s="17" t="s">
        <v>76</v>
      </c>
      <c r="C50" s="115">
        <f t="shared" si="6"/>
        <v>0</v>
      </c>
      <c r="D50" s="115">
        <f aca="true" t="shared" si="7" ref="D50:M50">D51</f>
        <v>0</v>
      </c>
      <c r="E50" s="115">
        <f t="shared" si="7"/>
        <v>0</v>
      </c>
      <c r="F50" s="115">
        <f t="shared" si="7"/>
        <v>0</v>
      </c>
      <c r="G50" s="115">
        <f t="shared" si="7"/>
        <v>0</v>
      </c>
      <c r="H50" s="115">
        <f t="shared" si="7"/>
        <v>0</v>
      </c>
      <c r="I50" s="115">
        <f t="shared" si="7"/>
        <v>0</v>
      </c>
      <c r="J50" s="115">
        <f t="shared" si="7"/>
        <v>0</v>
      </c>
      <c r="K50" s="115">
        <f t="shared" si="7"/>
        <v>0</v>
      </c>
      <c r="L50" s="115">
        <f t="shared" si="7"/>
        <v>0</v>
      </c>
      <c r="M50" s="115">
        <f t="shared" si="7"/>
        <v>0</v>
      </c>
      <c r="N50" s="115">
        <f t="shared" si="0"/>
        <v>0</v>
      </c>
    </row>
    <row r="51" spans="1:14" ht="25.5" hidden="1">
      <c r="A51" s="31">
        <v>130102</v>
      </c>
      <c r="B51" s="17" t="s">
        <v>1</v>
      </c>
      <c r="C51" s="115">
        <f t="shared" si="6"/>
        <v>0</v>
      </c>
      <c r="D51" s="115"/>
      <c r="E51" s="115"/>
      <c r="F51" s="115"/>
      <c r="G51" s="115"/>
      <c r="H51" s="115">
        <f>I51+L51</f>
        <v>0</v>
      </c>
      <c r="I51" s="115"/>
      <c r="J51" s="115"/>
      <c r="K51" s="115"/>
      <c r="L51" s="115"/>
      <c r="M51" s="115"/>
      <c r="N51" s="115">
        <f t="shared" si="0"/>
        <v>0</v>
      </c>
    </row>
    <row r="52" spans="1:14" ht="12.75">
      <c r="A52" s="31" t="s">
        <v>134</v>
      </c>
      <c r="B52" s="17" t="s">
        <v>89</v>
      </c>
      <c r="C52" s="115">
        <f>C53</f>
        <v>0</v>
      </c>
      <c r="D52" s="115">
        <f>D53</f>
        <v>0</v>
      </c>
      <c r="E52" s="115">
        <f>E53</f>
        <v>0</v>
      </c>
      <c r="F52" s="115">
        <f>F53</f>
        <v>0</v>
      </c>
      <c r="G52" s="115">
        <f>G53</f>
        <v>0</v>
      </c>
      <c r="H52" s="115">
        <f>I52+L52</f>
        <v>40000</v>
      </c>
      <c r="I52" s="115">
        <f>I53</f>
        <v>40000</v>
      </c>
      <c r="J52" s="115">
        <f>J53</f>
        <v>0</v>
      </c>
      <c r="K52" s="115">
        <f>K53</f>
        <v>0</v>
      </c>
      <c r="L52" s="115">
        <f>L53</f>
        <v>0</v>
      </c>
      <c r="M52" s="115">
        <f>M53</f>
        <v>0</v>
      </c>
      <c r="N52" s="115">
        <f t="shared" si="0"/>
        <v>40000</v>
      </c>
    </row>
    <row r="53" spans="1:14" ht="12.75">
      <c r="A53" s="31" t="s">
        <v>68</v>
      </c>
      <c r="B53" s="17" t="s">
        <v>89</v>
      </c>
      <c r="C53" s="115">
        <f>D53+G53</f>
        <v>0</v>
      </c>
      <c r="D53" s="115">
        <f>'[1]К'!D19</f>
        <v>0</v>
      </c>
      <c r="E53" s="115">
        <f>'[1]К'!E19</f>
        <v>0</v>
      </c>
      <c r="F53" s="115">
        <f>'[1]К'!F19</f>
        <v>0</v>
      </c>
      <c r="G53" s="115">
        <f>'[1]К'!G19</f>
        <v>0</v>
      </c>
      <c r="H53" s="115">
        <f>I53+L53</f>
        <v>40000</v>
      </c>
      <c r="I53" s="115">
        <f>'[1]К'!I19</f>
        <v>40000</v>
      </c>
      <c r="J53" s="115">
        <f>'[1]К'!J19</f>
        <v>0</v>
      </c>
      <c r="K53" s="115">
        <f>'[1]К'!K19</f>
        <v>0</v>
      </c>
      <c r="L53" s="115">
        <f>'[1]К'!L19</f>
        <v>0</v>
      </c>
      <c r="M53" s="115">
        <f>'[1]К'!M19</f>
        <v>0</v>
      </c>
      <c r="N53" s="115">
        <f t="shared" si="0"/>
        <v>40000</v>
      </c>
    </row>
    <row r="54" spans="1:14" ht="12.75">
      <c r="A54" s="31" t="s">
        <v>135</v>
      </c>
      <c r="B54" s="74" t="s">
        <v>69</v>
      </c>
      <c r="C54" s="115">
        <f>D54+G54</f>
        <v>293100</v>
      </c>
      <c r="D54" s="115">
        <f>D55</f>
        <v>293100</v>
      </c>
      <c r="E54" s="115">
        <f>E55</f>
        <v>0</v>
      </c>
      <c r="F54" s="115">
        <f>F55</f>
        <v>20500</v>
      </c>
      <c r="G54" s="115">
        <f>G55</f>
        <v>0</v>
      </c>
      <c r="H54" s="115">
        <f>I54+L54</f>
        <v>0</v>
      </c>
      <c r="I54" s="115">
        <f>I55</f>
        <v>0</v>
      </c>
      <c r="J54" s="115">
        <f>J55</f>
        <v>0</v>
      </c>
      <c r="K54" s="115">
        <f>K55</f>
        <v>0</v>
      </c>
      <c r="L54" s="115">
        <f>L55</f>
        <v>0</v>
      </c>
      <c r="M54" s="115">
        <f>M55</f>
        <v>0</v>
      </c>
      <c r="N54" s="115">
        <f t="shared" si="0"/>
        <v>293100</v>
      </c>
    </row>
    <row r="55" spans="1:14" ht="12.75">
      <c r="A55" s="31" t="s">
        <v>120</v>
      </c>
      <c r="B55" s="74" t="s">
        <v>71</v>
      </c>
      <c r="C55" s="115">
        <f>D55+G55</f>
        <v>293100</v>
      </c>
      <c r="D55" s="115">
        <f>'[1]К'!D20</f>
        <v>293100</v>
      </c>
      <c r="E55" s="115">
        <f>'[1]К'!E20</f>
        <v>0</v>
      </c>
      <c r="F55" s="115">
        <f>'[1]К'!F20</f>
        <v>20500</v>
      </c>
      <c r="G55" s="115">
        <f>'[1]К'!G20</f>
        <v>0</v>
      </c>
      <c r="H55" s="115">
        <f>I55+L55</f>
        <v>0</v>
      </c>
      <c r="I55" s="115">
        <f>'[1]К'!I20</f>
        <v>0</v>
      </c>
      <c r="J55" s="115">
        <f>'[1]К'!J20</f>
        <v>0</v>
      </c>
      <c r="K55" s="115">
        <f>'[1]К'!K20</f>
        <v>0</v>
      </c>
      <c r="L55" s="115">
        <f>'[1]К'!L20</f>
        <v>0</v>
      </c>
      <c r="M55" s="115">
        <f>'[1]К'!M20</f>
        <v>0</v>
      </c>
      <c r="N55" s="115">
        <f t="shared" si="0"/>
        <v>293100</v>
      </c>
    </row>
    <row r="56" spans="1:14" ht="12.75">
      <c r="A56" s="27"/>
      <c r="B56" s="17" t="s">
        <v>72</v>
      </c>
      <c r="C56" s="115">
        <f>D56+G56</f>
        <v>49612113</v>
      </c>
      <c r="D56" s="115">
        <f>D11+D12+D21+D26+D48+D52+D54</f>
        <v>49390473</v>
      </c>
      <c r="E56" s="115">
        <f>E11+E12+E21+E26+E48+E52+E54</f>
        <v>21523293</v>
      </c>
      <c r="F56" s="115">
        <f>F11+F12+F21+F26+F48+F52+F54</f>
        <v>4527326</v>
      </c>
      <c r="G56" s="115">
        <f>G11+G12+G21+G26+G48+G52+G54</f>
        <v>221640</v>
      </c>
      <c r="H56" s="115">
        <f>H12+H11+H21+H26+H48+H50+H53+H54</f>
        <v>1473815</v>
      </c>
      <c r="I56" s="115">
        <f>I11+I12+I21+I26+I48+I52+I54</f>
        <v>1426415</v>
      </c>
      <c r="J56" s="115">
        <f>J11+J12+J21+J26+J48+J52+J54</f>
        <v>335156</v>
      </c>
      <c r="K56" s="115">
        <f>K11+K12+K21+K26+K48+K52+K54</f>
        <v>122282</v>
      </c>
      <c r="L56" s="115">
        <f>L11+L12+L21+L26+L48+L52+L54</f>
        <v>47400</v>
      </c>
      <c r="M56" s="115">
        <f>M11+M12+M21+M26+M48+M52+M54</f>
        <v>0</v>
      </c>
      <c r="N56" s="115">
        <f>C56+H56</f>
        <v>51085928</v>
      </c>
    </row>
    <row r="57" ht="14.25">
      <c r="A57" s="44"/>
    </row>
    <row r="58" spans="1:12" ht="18">
      <c r="A58" s="34" t="s">
        <v>291</v>
      </c>
      <c r="B58" s="55"/>
      <c r="C58" s="55"/>
      <c r="D58" s="55"/>
      <c r="E58" s="55"/>
      <c r="K58" s="34" t="s">
        <v>309</v>
      </c>
      <c r="L58" s="34"/>
    </row>
    <row r="59" spans="1:14" ht="14.25">
      <c r="A59" s="44"/>
      <c r="C59" s="132">
        <f>'[1]К'!C71-C56</f>
        <v>0</v>
      </c>
      <c r="D59" s="132">
        <f>'[1]К'!D71-D56</f>
        <v>0</v>
      </c>
      <c r="E59" s="132">
        <f>'[1]К'!E71-E56</f>
        <v>0</v>
      </c>
      <c r="F59" s="132">
        <f>'[1]К'!F71-F56</f>
        <v>0</v>
      </c>
      <c r="G59" s="132">
        <f>'[1]К'!G71-G56</f>
        <v>0</v>
      </c>
      <c r="H59" s="132">
        <f>'[1]К'!H71-H56</f>
        <v>0</v>
      </c>
      <c r="I59" s="132">
        <f>'[1]К'!I71-I56</f>
        <v>0</v>
      </c>
      <c r="J59" s="132">
        <f>'[1]К'!J71-J56</f>
        <v>0</v>
      </c>
      <c r="K59" s="132">
        <f>'[1]К'!K71-K56</f>
        <v>0</v>
      </c>
      <c r="L59" s="132">
        <f>'[1]К'!L71-L56</f>
        <v>0</v>
      </c>
      <c r="M59" s="132">
        <f>'[1]К'!M71-M56</f>
        <v>0</v>
      </c>
      <c r="N59" s="132">
        <f>'[1]К'!N71-N56</f>
        <v>0</v>
      </c>
    </row>
    <row r="60" ht="14.25">
      <c r="A60" s="44"/>
    </row>
    <row r="61" spans="1:8" ht="14.25">
      <c r="A61" s="44"/>
      <c r="H61" s="53"/>
    </row>
    <row r="62" ht="14.25">
      <c r="A62" s="44"/>
    </row>
    <row r="63" ht="14.25">
      <c r="A63" s="44"/>
    </row>
    <row r="64" ht="14.25">
      <c r="A64" s="44"/>
    </row>
    <row r="65" ht="14.25">
      <c r="A65" s="44"/>
    </row>
    <row r="66" ht="14.25">
      <c r="A66" s="44"/>
    </row>
    <row r="67" ht="14.25">
      <c r="A67" s="44"/>
    </row>
    <row r="68" ht="14.25">
      <c r="A68" s="44"/>
    </row>
    <row r="69" ht="14.25">
      <c r="A69" s="44"/>
    </row>
    <row r="70" ht="14.25">
      <c r="A70" s="44"/>
    </row>
    <row r="71" ht="14.25">
      <c r="A71" s="44"/>
    </row>
    <row r="72" ht="14.25">
      <c r="A72" s="44"/>
    </row>
    <row r="73" ht="14.25">
      <c r="A73" s="44"/>
    </row>
    <row r="74" ht="14.25">
      <c r="A74" s="44"/>
    </row>
    <row r="75" ht="14.25">
      <c r="A75" s="44"/>
    </row>
    <row r="76" ht="14.25">
      <c r="A76" s="44"/>
    </row>
    <row r="77" ht="14.25">
      <c r="A77" s="44"/>
    </row>
    <row r="78" ht="14.25">
      <c r="A78" s="44"/>
    </row>
    <row r="79" ht="14.25">
      <c r="A79" s="44"/>
    </row>
    <row r="80" ht="14.25">
      <c r="A80" s="44"/>
    </row>
    <row r="81" ht="14.25">
      <c r="A81" s="44"/>
    </row>
    <row r="82" ht="14.25">
      <c r="A82" s="44"/>
    </row>
    <row r="83" ht="14.25">
      <c r="A83" s="44"/>
    </row>
    <row r="84" ht="14.25">
      <c r="A84" s="44"/>
    </row>
    <row r="85" ht="14.25">
      <c r="A85" s="44"/>
    </row>
    <row r="86" ht="14.25">
      <c r="A86" s="44"/>
    </row>
    <row r="87" ht="14.25">
      <c r="A87" s="44"/>
    </row>
    <row r="88" ht="14.25">
      <c r="A88" s="44"/>
    </row>
    <row r="89" ht="14.25">
      <c r="A89" s="44"/>
    </row>
    <row r="90" ht="14.25">
      <c r="A90" s="44"/>
    </row>
    <row r="91" ht="14.25">
      <c r="A91" s="44"/>
    </row>
    <row r="92" ht="14.25">
      <c r="A92" s="44"/>
    </row>
    <row r="93" ht="14.25">
      <c r="A93" s="44"/>
    </row>
    <row r="94" ht="14.25">
      <c r="A94" s="44"/>
    </row>
    <row r="95" ht="14.25">
      <c r="A95" s="44"/>
    </row>
    <row r="96" ht="14.25">
      <c r="A96" s="44"/>
    </row>
    <row r="97" ht="14.25">
      <c r="A97" s="44"/>
    </row>
    <row r="98" ht="14.25">
      <c r="A98" s="44"/>
    </row>
    <row r="99" ht="14.25">
      <c r="A99" s="44"/>
    </row>
    <row r="100" ht="14.25">
      <c r="A100" s="44"/>
    </row>
    <row r="101" ht="14.25">
      <c r="A101" s="44"/>
    </row>
    <row r="102" ht="14.25">
      <c r="A102" s="44"/>
    </row>
    <row r="103" ht="14.25">
      <c r="A103" s="44"/>
    </row>
    <row r="104" ht="14.25">
      <c r="A104" s="44"/>
    </row>
    <row r="105" ht="14.25">
      <c r="A105" s="44"/>
    </row>
    <row r="106" ht="14.25">
      <c r="A106" s="44"/>
    </row>
    <row r="107" ht="14.25">
      <c r="A107" s="44"/>
    </row>
    <row r="108" ht="14.25">
      <c r="A108" s="44"/>
    </row>
    <row r="109" ht="14.25">
      <c r="A109" s="44"/>
    </row>
    <row r="110" ht="14.25">
      <c r="A110" s="44"/>
    </row>
    <row r="111" ht="14.25">
      <c r="A111" s="44"/>
    </row>
    <row r="112" ht="14.25">
      <c r="A112" s="44"/>
    </row>
    <row r="113" ht="14.25">
      <c r="A113" s="44"/>
    </row>
    <row r="114" ht="14.25">
      <c r="A114" s="44"/>
    </row>
    <row r="115" ht="14.25">
      <c r="A115" s="44"/>
    </row>
    <row r="116" ht="14.25">
      <c r="A116" s="44"/>
    </row>
    <row r="117" ht="14.25">
      <c r="A117" s="44"/>
    </row>
    <row r="118" ht="14.25">
      <c r="A118" s="44"/>
    </row>
    <row r="119" ht="14.25">
      <c r="A119" s="44"/>
    </row>
    <row r="120" ht="14.25">
      <c r="A120" s="44"/>
    </row>
    <row r="121" ht="14.25">
      <c r="A121" s="44"/>
    </row>
    <row r="122" ht="14.25">
      <c r="A122" s="44"/>
    </row>
    <row r="123" ht="14.25">
      <c r="A123" s="44"/>
    </row>
    <row r="124" ht="14.25">
      <c r="A124" s="44"/>
    </row>
    <row r="125" ht="14.25">
      <c r="A125" s="44"/>
    </row>
    <row r="126" ht="14.25">
      <c r="A126" s="44"/>
    </row>
    <row r="127" ht="14.25">
      <c r="A127" s="44"/>
    </row>
    <row r="128" ht="14.25">
      <c r="A128" s="44"/>
    </row>
    <row r="129" ht="14.25">
      <c r="A129" s="44"/>
    </row>
    <row r="130" ht="14.25">
      <c r="A130" s="44"/>
    </row>
    <row r="131" ht="14.25">
      <c r="A131" s="44"/>
    </row>
    <row r="132" ht="14.25">
      <c r="A132" s="44"/>
    </row>
    <row r="133" ht="14.25">
      <c r="A133" s="44"/>
    </row>
    <row r="134" ht="14.25">
      <c r="A134" s="44"/>
    </row>
    <row r="135" ht="14.25">
      <c r="A135" s="44"/>
    </row>
    <row r="136" ht="14.25">
      <c r="A136" s="44"/>
    </row>
    <row r="137" ht="14.25">
      <c r="A137" s="44"/>
    </row>
    <row r="138" ht="14.25">
      <c r="A138" s="44"/>
    </row>
    <row r="139" ht="14.25">
      <c r="A139" s="44"/>
    </row>
    <row r="140" ht="14.25">
      <c r="A140" s="44"/>
    </row>
    <row r="141" ht="14.25">
      <c r="A141" s="44"/>
    </row>
    <row r="142" ht="14.25">
      <c r="A142" s="44"/>
    </row>
    <row r="143" ht="14.25">
      <c r="A143" s="44"/>
    </row>
    <row r="144" ht="14.25">
      <c r="A144" s="44"/>
    </row>
    <row r="145" ht="14.25">
      <c r="A145" s="44"/>
    </row>
    <row r="146" ht="14.25">
      <c r="A146" s="44"/>
    </row>
    <row r="147" ht="14.25">
      <c r="A147" s="44"/>
    </row>
    <row r="148" ht="14.25">
      <c r="A148" s="44"/>
    </row>
    <row r="149" ht="14.25">
      <c r="A149" s="44"/>
    </row>
    <row r="150" ht="14.25">
      <c r="A150" s="44"/>
    </row>
    <row r="151" ht="14.25">
      <c r="A151" s="44"/>
    </row>
    <row r="152" ht="14.25">
      <c r="A152" s="44"/>
    </row>
    <row r="153" ht="14.25">
      <c r="A153" s="44"/>
    </row>
    <row r="154" ht="14.25">
      <c r="A154" s="44"/>
    </row>
    <row r="155" ht="14.25">
      <c r="A155" s="44"/>
    </row>
    <row r="156" ht="14.25">
      <c r="A156" s="44"/>
    </row>
    <row r="157" ht="14.25">
      <c r="A157" s="44"/>
    </row>
    <row r="158" ht="14.25">
      <c r="A158" s="44"/>
    </row>
    <row r="159" ht="14.25">
      <c r="A159" s="44"/>
    </row>
    <row r="160" ht="14.25">
      <c r="A160" s="44"/>
    </row>
    <row r="161" ht="14.25">
      <c r="A161" s="44"/>
    </row>
    <row r="162" ht="14.25">
      <c r="A162" s="44"/>
    </row>
    <row r="163" ht="14.25">
      <c r="A163" s="44"/>
    </row>
    <row r="164" ht="14.25">
      <c r="A164" s="44"/>
    </row>
    <row r="165" ht="14.25">
      <c r="A165" s="44"/>
    </row>
    <row r="166" ht="14.25">
      <c r="A166" s="44"/>
    </row>
    <row r="167" ht="14.25">
      <c r="A167" s="44"/>
    </row>
    <row r="168" ht="14.25">
      <c r="A168" s="44"/>
    </row>
    <row r="169" ht="14.25">
      <c r="A169" s="44"/>
    </row>
    <row r="170" ht="14.25">
      <c r="A170" s="44"/>
    </row>
    <row r="171" ht="14.25">
      <c r="A171" s="44"/>
    </row>
    <row r="172" ht="14.25">
      <c r="A172" s="44"/>
    </row>
    <row r="173" ht="14.25">
      <c r="A173" s="44"/>
    </row>
    <row r="174" ht="14.25">
      <c r="A174" s="44"/>
    </row>
    <row r="175" ht="14.25">
      <c r="A175" s="44"/>
    </row>
    <row r="176" ht="14.25">
      <c r="A176" s="44"/>
    </row>
    <row r="177" ht="14.25">
      <c r="A177" s="44"/>
    </row>
    <row r="178" ht="14.25">
      <c r="A178" s="44"/>
    </row>
    <row r="179" ht="14.25">
      <c r="A179" s="44"/>
    </row>
    <row r="180" ht="14.25">
      <c r="A180" s="44"/>
    </row>
    <row r="181" ht="14.25">
      <c r="A181" s="44"/>
    </row>
    <row r="182" ht="14.25">
      <c r="A182" s="44"/>
    </row>
    <row r="183" ht="14.25">
      <c r="A183" s="44"/>
    </row>
    <row r="184" ht="14.25">
      <c r="A184" s="44"/>
    </row>
    <row r="185" ht="14.25">
      <c r="A185" s="44"/>
    </row>
    <row r="186" ht="14.25">
      <c r="A186" s="44"/>
    </row>
    <row r="187" ht="14.25">
      <c r="A187" s="44"/>
    </row>
    <row r="188" ht="14.25">
      <c r="A188" s="44"/>
    </row>
    <row r="189" ht="14.25">
      <c r="A189" s="44"/>
    </row>
    <row r="190" ht="14.25">
      <c r="A190" s="44"/>
    </row>
    <row r="191" ht="14.25">
      <c r="A191" s="44"/>
    </row>
    <row r="192" ht="14.25">
      <c r="A192" s="44"/>
    </row>
    <row r="193" ht="14.25">
      <c r="A193" s="44"/>
    </row>
    <row r="194" ht="14.25">
      <c r="A194" s="44"/>
    </row>
    <row r="195" ht="14.25">
      <c r="A195" s="44"/>
    </row>
    <row r="196" ht="14.25">
      <c r="A196" s="44"/>
    </row>
    <row r="197" ht="14.25">
      <c r="A197" s="44"/>
    </row>
    <row r="198" ht="14.25">
      <c r="A198" s="44"/>
    </row>
    <row r="199" ht="14.25">
      <c r="A199" s="44"/>
    </row>
    <row r="200" ht="14.25">
      <c r="A200" s="44"/>
    </row>
    <row r="201" ht="14.25">
      <c r="A201" s="44"/>
    </row>
    <row r="202" ht="14.25">
      <c r="A202" s="44"/>
    </row>
    <row r="203" ht="14.25">
      <c r="A203" s="44"/>
    </row>
    <row r="204" ht="14.25">
      <c r="A204" s="44"/>
    </row>
    <row r="205" ht="14.25">
      <c r="A205" s="44"/>
    </row>
    <row r="206" ht="14.25">
      <c r="A206" s="44"/>
    </row>
    <row r="207" ht="14.25">
      <c r="A207" s="44"/>
    </row>
    <row r="208" ht="14.25">
      <c r="A208" s="44"/>
    </row>
    <row r="209" ht="14.25">
      <c r="A209" s="44"/>
    </row>
    <row r="210" ht="14.25">
      <c r="A210" s="44"/>
    </row>
    <row r="211" ht="14.25">
      <c r="A211" s="44"/>
    </row>
    <row r="212" ht="14.25">
      <c r="A212" s="44"/>
    </row>
    <row r="213" ht="14.25">
      <c r="A213" s="44"/>
    </row>
    <row r="214" ht="14.25">
      <c r="A214" s="44"/>
    </row>
    <row r="215" ht="14.25">
      <c r="A215" s="44"/>
    </row>
    <row r="216" ht="14.25">
      <c r="A216" s="44"/>
    </row>
    <row r="217" ht="14.25">
      <c r="A217" s="44"/>
    </row>
    <row r="218" ht="14.25">
      <c r="A218" s="44"/>
    </row>
    <row r="219" ht="14.25">
      <c r="A219" s="44"/>
    </row>
    <row r="220" ht="14.25">
      <c r="A220" s="44"/>
    </row>
    <row r="221" ht="14.25">
      <c r="A221" s="44"/>
    </row>
    <row r="222" ht="14.25">
      <c r="A222" s="44"/>
    </row>
    <row r="223" ht="14.25">
      <c r="A223" s="44"/>
    </row>
    <row r="224" ht="14.25">
      <c r="A224" s="44"/>
    </row>
    <row r="225" ht="14.25">
      <c r="A225" s="44"/>
    </row>
    <row r="226" ht="14.25">
      <c r="A226" s="44"/>
    </row>
    <row r="227" ht="14.25">
      <c r="A227" s="44"/>
    </row>
    <row r="228" ht="14.25">
      <c r="A228" s="44"/>
    </row>
    <row r="229" ht="14.25">
      <c r="A229" s="44"/>
    </row>
    <row r="230" ht="14.25">
      <c r="A230" s="44"/>
    </row>
    <row r="231" ht="14.25">
      <c r="A231" s="44"/>
    </row>
    <row r="232" ht="14.25">
      <c r="A232" s="44"/>
    </row>
    <row r="233" ht="14.25">
      <c r="A233" s="44"/>
    </row>
    <row r="234" ht="14.25">
      <c r="A234" s="44"/>
    </row>
    <row r="235" ht="14.25">
      <c r="A235" s="44"/>
    </row>
    <row r="236" ht="14.25">
      <c r="A236" s="44"/>
    </row>
    <row r="237" ht="14.25">
      <c r="A237" s="44"/>
    </row>
    <row r="238" ht="14.25">
      <c r="A238" s="44"/>
    </row>
    <row r="239" ht="14.25">
      <c r="A239" s="44"/>
    </row>
    <row r="240" ht="14.25">
      <c r="A240" s="44"/>
    </row>
    <row r="241" ht="14.25">
      <c r="A241" s="44"/>
    </row>
    <row r="242" ht="14.25">
      <c r="A242" s="44"/>
    </row>
    <row r="243" ht="14.25">
      <c r="A243" s="44"/>
    </row>
    <row r="244" ht="14.25">
      <c r="A244" s="44"/>
    </row>
    <row r="245" ht="14.25">
      <c r="A245" s="44"/>
    </row>
    <row r="246" ht="14.25">
      <c r="A246" s="44"/>
    </row>
    <row r="247" ht="14.25">
      <c r="A247" s="44"/>
    </row>
    <row r="248" ht="14.25">
      <c r="A248" s="44"/>
    </row>
    <row r="249" ht="14.25">
      <c r="A249" s="44"/>
    </row>
    <row r="250" ht="14.25">
      <c r="A250" s="44"/>
    </row>
    <row r="251" ht="14.25">
      <c r="A251" s="44"/>
    </row>
    <row r="252" ht="14.25">
      <c r="A252" s="44"/>
    </row>
    <row r="253" ht="14.25">
      <c r="A253" s="44"/>
    </row>
    <row r="254" ht="14.25">
      <c r="A254" s="44"/>
    </row>
    <row r="255" ht="14.25">
      <c r="A255" s="44"/>
    </row>
    <row r="256" ht="14.25">
      <c r="A256" s="44"/>
    </row>
    <row r="257" ht="14.25">
      <c r="A257" s="44"/>
    </row>
    <row r="258" ht="14.25">
      <c r="A258" s="44"/>
    </row>
    <row r="259" ht="14.25">
      <c r="A259" s="44"/>
    </row>
    <row r="260" ht="14.25">
      <c r="A260" s="44"/>
    </row>
    <row r="261" ht="14.25">
      <c r="A261" s="44"/>
    </row>
    <row r="262" ht="14.25">
      <c r="A262" s="44"/>
    </row>
    <row r="263" ht="14.25">
      <c r="A263" s="44"/>
    </row>
    <row r="264" ht="14.25">
      <c r="A264" s="44"/>
    </row>
    <row r="265" ht="14.25">
      <c r="A265" s="44"/>
    </row>
    <row r="266" ht="14.25">
      <c r="A266" s="44"/>
    </row>
    <row r="267" ht="14.25">
      <c r="A267" s="44"/>
    </row>
    <row r="268" ht="14.25">
      <c r="A268" s="44"/>
    </row>
    <row r="269" ht="14.25">
      <c r="A269" s="44"/>
    </row>
    <row r="270" ht="14.25">
      <c r="A270" s="44"/>
    </row>
    <row r="271" ht="14.25">
      <c r="A271" s="44"/>
    </row>
    <row r="272" ht="14.25">
      <c r="A272" s="44"/>
    </row>
    <row r="273" ht="14.25">
      <c r="A273" s="44"/>
    </row>
    <row r="274" ht="14.25">
      <c r="A274" s="44"/>
    </row>
    <row r="275" ht="14.25">
      <c r="A275" s="44"/>
    </row>
    <row r="276" ht="14.25">
      <c r="A276" s="44"/>
    </row>
    <row r="277" ht="14.25">
      <c r="A277" s="44"/>
    </row>
    <row r="278" ht="14.25">
      <c r="A278" s="44"/>
    </row>
    <row r="279" ht="14.25">
      <c r="A279" s="44"/>
    </row>
    <row r="280" ht="14.25">
      <c r="A280" s="44"/>
    </row>
    <row r="281" ht="14.25">
      <c r="A281" s="44"/>
    </row>
    <row r="282" ht="14.25">
      <c r="A282" s="44"/>
    </row>
    <row r="283" ht="14.25">
      <c r="A283" s="44"/>
    </row>
    <row r="284" ht="14.25">
      <c r="A284" s="44"/>
    </row>
    <row r="285" ht="14.25">
      <c r="A285" s="44"/>
    </row>
    <row r="286" ht="14.25">
      <c r="A286" s="44"/>
    </row>
    <row r="287" ht="14.25">
      <c r="A287" s="44"/>
    </row>
    <row r="288" ht="14.25">
      <c r="A288" s="44"/>
    </row>
    <row r="289" ht="14.25">
      <c r="A289" s="44"/>
    </row>
    <row r="290" ht="14.25">
      <c r="A290" s="44"/>
    </row>
    <row r="291" ht="14.25">
      <c r="A291" s="44"/>
    </row>
    <row r="292" ht="14.25">
      <c r="A292" s="44"/>
    </row>
    <row r="293" ht="14.25">
      <c r="A293" s="44"/>
    </row>
    <row r="294" ht="14.25">
      <c r="A294" s="44"/>
    </row>
    <row r="295" ht="14.25">
      <c r="A295" s="44"/>
    </row>
    <row r="296" ht="14.25">
      <c r="A296" s="44"/>
    </row>
    <row r="297" ht="14.25">
      <c r="A297" s="44"/>
    </row>
    <row r="298" ht="14.25">
      <c r="A298" s="44"/>
    </row>
    <row r="299" ht="14.25">
      <c r="A299" s="44"/>
    </row>
    <row r="300" ht="14.25">
      <c r="A300" s="44"/>
    </row>
    <row r="301" ht="14.25">
      <c r="A301" s="44"/>
    </row>
    <row r="302" ht="14.25">
      <c r="A302" s="44"/>
    </row>
    <row r="303" ht="14.25">
      <c r="A303" s="44"/>
    </row>
    <row r="304" ht="14.25">
      <c r="A304" s="44"/>
    </row>
    <row r="305" ht="14.25">
      <c r="A305" s="44"/>
    </row>
    <row r="306" ht="14.25">
      <c r="A306" s="44"/>
    </row>
    <row r="307" ht="14.25">
      <c r="A307" s="44"/>
    </row>
    <row r="308" ht="14.25">
      <c r="A308" s="44"/>
    </row>
    <row r="309" ht="14.25">
      <c r="A309" s="44"/>
    </row>
    <row r="310" ht="14.25">
      <c r="A310" s="44"/>
    </row>
    <row r="311" ht="14.25">
      <c r="A311" s="44"/>
    </row>
    <row r="312" ht="14.25">
      <c r="A312" s="44"/>
    </row>
    <row r="313" ht="14.25">
      <c r="A313" s="44"/>
    </row>
    <row r="314" ht="14.25">
      <c r="A314" s="44"/>
    </row>
    <row r="315" ht="14.25">
      <c r="A315" s="44"/>
    </row>
    <row r="316" ht="14.25">
      <c r="A316" s="44"/>
    </row>
    <row r="317" ht="14.25">
      <c r="A317" s="44"/>
    </row>
    <row r="318" ht="14.25">
      <c r="A318" s="44"/>
    </row>
    <row r="319" ht="14.25">
      <c r="A319" s="44"/>
    </row>
    <row r="320" ht="14.25">
      <c r="A320" s="44"/>
    </row>
    <row r="321" ht="14.25">
      <c r="A321" s="44"/>
    </row>
    <row r="322" ht="14.25">
      <c r="A322" s="44"/>
    </row>
    <row r="323" ht="14.25">
      <c r="A323" s="44"/>
    </row>
    <row r="324" ht="14.25">
      <c r="A324" s="44"/>
    </row>
    <row r="325" ht="14.25">
      <c r="A325" s="44"/>
    </row>
    <row r="326" ht="14.25">
      <c r="A326" s="44"/>
    </row>
    <row r="327" ht="14.25">
      <c r="A327" s="44"/>
    </row>
    <row r="328" ht="14.25">
      <c r="A328" s="44"/>
    </row>
    <row r="329" ht="14.25">
      <c r="A329" s="44"/>
    </row>
    <row r="330" ht="14.25">
      <c r="A330" s="44"/>
    </row>
    <row r="331" ht="14.25">
      <c r="A331" s="44"/>
    </row>
    <row r="332" ht="14.25">
      <c r="A332" s="44"/>
    </row>
    <row r="333" ht="14.25">
      <c r="A333" s="44"/>
    </row>
    <row r="334" ht="14.25">
      <c r="A334" s="44"/>
    </row>
    <row r="335" ht="14.25">
      <c r="A335" s="44"/>
    </row>
    <row r="336" ht="14.25">
      <c r="A336" s="44"/>
    </row>
    <row r="337" ht="14.25">
      <c r="A337" s="44"/>
    </row>
    <row r="338" ht="14.25">
      <c r="A338" s="44"/>
    </row>
    <row r="339" ht="14.25">
      <c r="A339" s="44"/>
    </row>
    <row r="340" ht="14.25">
      <c r="A340" s="44"/>
    </row>
    <row r="341" ht="14.25">
      <c r="A341" s="44"/>
    </row>
    <row r="342" ht="14.25">
      <c r="A342" s="44"/>
    </row>
    <row r="343" ht="14.25">
      <c r="A343" s="44"/>
    </row>
    <row r="344" ht="14.25">
      <c r="A344" s="44"/>
    </row>
    <row r="345" ht="14.25">
      <c r="A345" s="44"/>
    </row>
    <row r="346" ht="14.25">
      <c r="A346" s="44"/>
    </row>
    <row r="347" ht="14.25">
      <c r="A347" s="44"/>
    </row>
    <row r="348" ht="14.25">
      <c r="A348" s="44"/>
    </row>
    <row r="349" ht="14.25">
      <c r="A349" s="44"/>
    </row>
    <row r="350" ht="14.25">
      <c r="A350" s="44"/>
    </row>
    <row r="351" ht="14.25">
      <c r="A351" s="44"/>
    </row>
    <row r="352" ht="14.25">
      <c r="A352" s="44"/>
    </row>
    <row r="353" ht="14.25">
      <c r="A353" s="44"/>
    </row>
    <row r="354" ht="14.25">
      <c r="A354" s="44"/>
    </row>
    <row r="355" ht="14.25">
      <c r="A355" s="44"/>
    </row>
    <row r="356" ht="14.25">
      <c r="A356" s="44"/>
    </row>
    <row r="357" ht="14.25">
      <c r="A357" s="44"/>
    </row>
    <row r="358" ht="14.25">
      <c r="A358" s="44"/>
    </row>
    <row r="359" ht="14.25">
      <c r="A359" s="44"/>
    </row>
    <row r="360" ht="14.25">
      <c r="A360" s="44"/>
    </row>
    <row r="361" ht="14.25">
      <c r="A361" s="44"/>
    </row>
    <row r="362" ht="14.25">
      <c r="A362" s="44"/>
    </row>
    <row r="363" ht="14.25">
      <c r="A363" s="44"/>
    </row>
    <row r="364" ht="14.25">
      <c r="A364" s="44"/>
    </row>
    <row r="365" ht="14.25">
      <c r="A365" s="44"/>
    </row>
    <row r="366" ht="14.25">
      <c r="A366" s="44"/>
    </row>
    <row r="367" ht="14.25">
      <c r="A367" s="44"/>
    </row>
    <row r="368" ht="14.25">
      <c r="A368" s="44"/>
    </row>
    <row r="369" ht="14.25">
      <c r="A369" s="44"/>
    </row>
    <row r="370" ht="14.25">
      <c r="A370" s="44"/>
    </row>
    <row r="371" ht="14.25">
      <c r="A371" s="44"/>
    </row>
    <row r="372" ht="14.25">
      <c r="A372" s="44"/>
    </row>
    <row r="373" ht="14.25">
      <c r="A373" s="44"/>
    </row>
    <row r="374" ht="14.25">
      <c r="A374" s="44"/>
    </row>
    <row r="375" ht="14.25">
      <c r="A375" s="44"/>
    </row>
    <row r="376" ht="14.25">
      <c r="A376" s="44"/>
    </row>
    <row r="377" ht="14.25">
      <c r="A377" s="44"/>
    </row>
    <row r="378" ht="14.25">
      <c r="A378" s="44"/>
    </row>
    <row r="379" ht="14.25">
      <c r="A379" s="44"/>
    </row>
    <row r="380" ht="14.25">
      <c r="A380" s="44"/>
    </row>
    <row r="381" ht="14.25">
      <c r="A381" s="44"/>
    </row>
    <row r="382" ht="14.25">
      <c r="A382" s="44"/>
    </row>
  </sheetData>
  <mergeCells count="14">
    <mergeCell ref="N8:N9"/>
    <mergeCell ref="D1:F1"/>
    <mergeCell ref="D2:F2"/>
    <mergeCell ref="D3:F3"/>
    <mergeCell ref="L1:O1"/>
    <mergeCell ref="L2:O2"/>
    <mergeCell ref="L3:O3"/>
    <mergeCell ref="B8:B9"/>
    <mergeCell ref="A5:L5"/>
    <mergeCell ref="E6:F6"/>
    <mergeCell ref="F7:G7"/>
    <mergeCell ref="A8:A9"/>
    <mergeCell ref="C8:G8"/>
    <mergeCell ref="H8:M8"/>
  </mergeCells>
  <printOptions/>
  <pageMargins left="0.85" right="0.35433070866141736" top="0.6299212598425197" bottom="0.3937007874015748" header="0.35433070866141736" footer="0.3937007874015748"/>
  <pageSetup fitToHeight="3" fitToWidth="1" horizontalDpi="240" verticalDpi="24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Логвиненко</cp:lastModifiedBy>
  <cp:lastPrinted>2005-02-03T10:54:08Z</cp:lastPrinted>
  <dcterms:created xsi:type="dcterms:W3CDTF">2002-01-02T08:54:19Z</dcterms:created>
  <dcterms:modified xsi:type="dcterms:W3CDTF">2005-02-11T07:51:01Z</dcterms:modified>
  <cp:category/>
  <cp:version/>
  <cp:contentType/>
  <cp:contentStatus/>
</cp:coreProperties>
</file>