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20" yWindow="5295" windowWidth="5970" windowHeight="6060" tabRatio="601" activeTab="0"/>
  </bookViews>
  <sheets>
    <sheet name="Додаток № 1" sheetId="1" r:id="rId1"/>
    <sheet name="свод" sheetId="2" state="hidden" r:id="rId2"/>
    <sheet name="Лист1" sheetId="3" state="hidden" r:id="rId3"/>
  </sheets>
  <definedNames>
    <definedName name="_xlnm.Print_Titles" localSheetId="0">'Додаток № 1'!$10:$12</definedName>
    <definedName name="_xlnm.Print_Titles" localSheetId="1">'свод'!$5:$7</definedName>
    <definedName name="_xlnm.Print_Area" localSheetId="0">'Додаток № 1'!$B$1:$G$116</definedName>
    <definedName name="_xlnm.Print_Area" localSheetId="1">'свод'!$A$1:$C$129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B5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з обласного бюджету</t>
        </r>
      </text>
    </comment>
    <comment ref="B120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бюджет розвитку
</t>
        </r>
      </text>
    </comment>
  </commentList>
</comments>
</file>

<file path=xl/sharedStrings.xml><?xml version="1.0" encoding="utf-8"?>
<sst xmlns="http://schemas.openxmlformats.org/spreadsheetml/2006/main" count="418" uniqueCount="202">
  <si>
    <t>Податкові надходження</t>
  </si>
  <si>
    <t>Податок на прибуток підприємств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</si>
  <si>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</si>
  <si>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</si>
  <si>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</si>
  <si>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</si>
  <si>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</si>
  <si>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надходження</t>
  </si>
  <si>
    <t>Відсотки за користування позиками, які надивалися з місцевих бюджетів</t>
  </si>
  <si>
    <t>Надходження від продажу землі</t>
  </si>
  <si>
    <t>Надходження від відчуження майна, яке належить  Автономній Республіці Крим та майна, що знаходиться у комунальній власності</t>
  </si>
  <si>
    <t xml:space="preserve">Офіційні трансферти </t>
  </si>
  <si>
    <t>Дотації</t>
  </si>
  <si>
    <t>Субвенції</t>
  </si>
  <si>
    <t>Загальний фонд</t>
  </si>
  <si>
    <t>Спеціальний фонд</t>
  </si>
  <si>
    <t>Разом</t>
  </si>
  <si>
    <t>у т.ч. бюджет розвитку</t>
  </si>
  <si>
    <t>х</t>
  </si>
  <si>
    <t xml:space="preserve"> Доходи від операцій з капіталом</t>
  </si>
  <si>
    <t xml:space="preserve"> Цільові фонди</t>
  </si>
  <si>
    <t>Податок з доходів фізичних осіб</t>
  </si>
  <si>
    <t>(грн.)</t>
  </si>
  <si>
    <t>Плата за використання лісових ресурсів</t>
  </si>
  <si>
    <t xml:space="preserve">Єдиний податок для суб"єктів малого підприємництва </t>
  </si>
  <si>
    <t>Надходження, які враховуються при визначенні обсягів міжбюджетних трансфертів</t>
  </si>
  <si>
    <t>Податок на прибуток підприємств і організацій, що належать до комунальної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</si>
  <si>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</si>
  <si>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Надходження, які не враховуються при визначенні обсягів міжбюджетних трансфертів</t>
  </si>
  <si>
    <t>Власні надходження бюджетних установ</t>
  </si>
  <si>
    <t>ЗАГАЛЬНИЙ ОБСЯГ ДОХОДІВ</t>
  </si>
  <si>
    <t>Вид доходу</t>
  </si>
  <si>
    <t>Інші субвенції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</si>
  <si>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</si>
  <si>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Субвенція на виконання власних повноважень територіальних громад сіл, селищ, міст і їх об'єднань</t>
  </si>
  <si>
    <t>в тому числі бюджет розвитку</t>
  </si>
  <si>
    <t>Разом доходів загального фонду</t>
  </si>
  <si>
    <t>Разом доходів спеціального фонду</t>
  </si>
  <si>
    <t xml:space="preserve">Всього загальний фонд </t>
  </si>
  <si>
    <t xml:space="preserve">Всього спеціальний фонд </t>
  </si>
  <si>
    <t>Доходи від операцій з кредитування та надання гарантій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</si>
  <si>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</si>
  <si>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Субвенція з державного бюджету міському бюджету міста Запоріжжя на будівництво автотранспортної магістралі через річку Дніпро у м.Запоріжжя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</si>
  <si>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</si>
  <si>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</si>
  <si>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</si>
  <si>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Надходження коштів від відшкодування втрат сільськогосподарського та лісогосподарського виробництва</t>
  </si>
  <si>
    <t xml:space="preserve">Інші надходження </t>
  </si>
  <si>
    <t xml:space="preserve">Субвенція з державного бюджету місцевим бюджетам на виплату державної соціальної допомоги на дітей-сиріт та дітей 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прийомним сім'ям за принципом "гроші ходять за дитиною" </t>
  </si>
  <si>
    <t>Додаток 1</t>
  </si>
  <si>
    <t xml:space="preserve">Код класифікації бюджету </t>
  </si>
  <si>
    <t>________№ ___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</si>
  <si>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діяльності.</t>
  </si>
  <si>
    <t>Штрафні санкції за порушення законодавства про патентування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</si>
  <si>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містах, Київі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</si>
  <si>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Додаткова дотація з державного бюджету на вирівнювання фінансової забезпеченості місцевих бюджетів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</si>
  <si>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</si>
  <si>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</si>
  <si>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</si>
  <si>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</si>
  <si>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</si>
  <si>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</si>
  <si>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Плата за оренду майна бюджетних установ</t>
  </si>
  <si>
    <t>Інші джерела власних надходжень бюджетних установ</t>
  </si>
  <si>
    <t>Державне мито, що сплачується за місцем розгляду та оформлення документів</t>
  </si>
  <si>
    <t>Державне мито, пов'язане з видачею та оформленням закордонних паспортів та паспортів громадян</t>
  </si>
  <si>
    <t>Надходження коштів від Державного фонду дорогоцінних металів та дорогоцінного каміння</t>
  </si>
  <si>
    <t>Надходження коштів від Державного фонду дорогоцінних металів і дорогоцінного каміння</t>
  </si>
  <si>
    <t>Дивіденди, нараховані на акції (частки, паї) господарських товариств, що є у власності відповідної територіальної громади</t>
  </si>
  <si>
    <t>Кошти від реалізації безхазяйного майна</t>
  </si>
  <si>
    <t>Відсотки за користування довгостроковим кредитом, що надається з місцевих бюджетів молодим сім'м та одиноким молодим громадянам на будівництво (реконструкцію) та придбання житла</t>
  </si>
  <si>
    <t>Плата за використання надр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</si>
  <si>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</si>
  <si>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цілісним майновим комплексом та іншим державним майном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</si>
  <si>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</si>
  <si>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</si>
  <si>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здійснення заходів щодо соціально-економічного розвитку регіонів</t>
  </si>
  <si>
    <t>Надходження від орендної плати за користування цілісним майновим комплексом та іншим майном комунальної власності</t>
  </si>
  <si>
    <t xml:space="preserve">Код </t>
  </si>
  <si>
    <t xml:space="preserve">Бюджет м.Запоріжжя на 2011 рік </t>
  </si>
  <si>
    <t>Збір за місця для паркування транспортних засобів</t>
  </si>
  <si>
    <t>Туристичний збір</t>
  </si>
  <si>
    <t>Збір за першу реєстрацію транспортного засобу</t>
  </si>
  <si>
    <t>Збір за провадження деяких видів підприємницької діяльності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</si>
  <si>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строків повноважень</t>
  </si>
  <si>
    <t>Субвенція з державного бюджету місцевим бюджетам на соціально-економічний розвиток регіонів</t>
  </si>
  <si>
    <t>Податок на прибуток підприємств і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</si>
  <si>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</si>
  <si>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</si>
  <si>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</si>
  <si>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</si>
  <si>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</si>
  <si>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</si>
  <si>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</si>
  <si>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Екологічний податок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</si>
  <si>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</si>
  <si>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Плата за розміщення тимчасово вільних коштів місцевих бюджетів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</si>
  <si>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</si>
  <si>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позиками, які надавалися з місцевих бюджетів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</si>
  <si>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</si>
  <si>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</si>
  <si>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</si>
  <si>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Благодійні внески, гранти та дарунки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</si>
  <si>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</si>
  <si>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</si>
  <si>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від продажу землі</t>
  </si>
  <si>
    <t xml:space="preserve"> Цільові фонди, утворені Верховною Радою Автономної Республіки Крим, органами місцевого самоврядування та місцевими органами  виконавчої влади  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</si>
  <si>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</si>
  <si>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Реєстраційний збір за проведення державної реєстрації юридичних осіб та фізичних осіб-підприємців</t>
  </si>
  <si>
    <t xml:space="preserve">Субвенція з державного бюджету міському бюджету міста Запоріжжя на будівництво автотранспортної магістралі через річку Дніпро 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</si>
  <si>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</si>
  <si>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</si>
  <si>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</si>
  <si>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реалізованого палива податковими агентами - суб'єктами господарювання</t>
  </si>
  <si>
    <t>Надходження бюджетних установ від реалізації в установленому порядку майна (крім нерухомого майна)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</si>
  <si>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</si>
  <si>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</si>
  <si>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</si>
  <si>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Податок з власників водних транспортних засобів</t>
  </si>
  <si>
    <t>Збір за першу реєстрацію суден (фізичних осіб)</t>
  </si>
  <si>
    <t>Податок з реклами</t>
  </si>
  <si>
    <t>Комунальний податок</t>
  </si>
  <si>
    <t>Збір за забруднення навколишнього природного середовища</t>
  </si>
  <si>
    <t>Надходження коштів від енергопідприємств до Державного фонду охорони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</si>
  <si>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</si>
  <si>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</si>
  <si>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Місцеві податки і збори, нараховані до 1 січня 2011 року</t>
  </si>
  <si>
    <t>Єдиний податок з юридичних осіб, нарахований до 1 січня 2011 року</t>
  </si>
  <si>
    <t>Єдиний податок з фізичних осіб, нарахований до 1 січня 2011 року</t>
  </si>
  <si>
    <t>Додаткова дотаціяз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</si>
  <si>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пов'язаних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</si>
  <si>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Субвенція з державного бюджету місцевим бюджетам на соціально-економічний розвиток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</si>
  <si>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</si>
  <si>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>Субвенція з державного бюджету місцевим бюджетам на погашення заборгованості з різниці в тарифах на теплову енергію, що вироблялася, транспортувалася та постачалася населенню, яка виникла в зв'язку з невідповідністю фактичної вартості теплової енергіїтарифам, що затверджувалися та погоджувалися відповідними органами державної влади чи органами місцевого самоврядування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</si>
  <si>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</si>
  <si>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Субвенція з державного бюджету місцевим бюджетам на реалізацію пріоритетів розвитку регіонів 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</si>
  <si>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</si>
  <si>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</t>
  </si>
  <si>
    <t>Податок на нерухоме майно, відмінне від земельної ділянки, сплачений фізичними особами</t>
  </si>
  <si>
    <t>Збір за першу реєстрацію суден (юридичних осіб)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</si>
  <si>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</si>
  <si>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</si>
  <si>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</si>
  <si>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</si>
  <si>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</si>
  <si>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</si>
  <si>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</si>
  <si>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</si>
  <si>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</si>
  <si>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Секретар міської ради</t>
  </si>
  <si>
    <t>Надходження коштів пайової участі у розвитку інфраструктури населеного пункту</t>
  </si>
  <si>
    <t>Податки на доходи, податки на прибуток, податки на збільшення ринкової вартості</t>
  </si>
  <si>
    <t>Інші податки та збори</t>
  </si>
  <si>
    <t xml:space="preserve">Плата за надання адміністративних послуг 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</si>
  <si>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</si>
  <si>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</si>
  <si>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</si>
  <si>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 xml:space="preserve"> Власні надходження бюджетних установ</t>
  </si>
  <si>
    <t>Надходження від продажу основного капіталу</t>
  </si>
  <si>
    <t>Кошти від продажу землі і нематеріальних активів</t>
  </si>
  <si>
    <t>Всього доходів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</si>
  <si>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</si>
  <si>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</si>
  <si>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</si>
  <si>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</si>
  <si>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Авансові внески з податку на прибуток підприємств та фінансових установ комунальної власності</t>
  </si>
  <si>
    <t xml:space="preserve">Доходи бюджету м.Запоріжжя на 2015 рік </t>
  </si>
  <si>
    <t>Всього</t>
  </si>
  <si>
    <t>Найменування згідно з класифікацією доходів бюджету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</si>
  <si>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</si>
  <si>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</si>
  <si>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</si>
  <si>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</si>
  <si>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 xml:space="preserve">Податок на майно 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</si>
  <si>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</si>
  <si>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</si>
  <si>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</si>
  <si>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</si>
  <si>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</si>
  <si>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</si>
  <si>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 xml:space="preserve">Місцеві податки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</si>
  <si>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</si>
  <si>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</si>
  <si>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</si>
  <si>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</si>
  <si>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</si>
  <si>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Кошти від відчуження майна, яке належить  Автономній Республіці Крим та майна,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</si>
  <si>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</si>
  <si>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</si>
  <si>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</si>
  <si>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      Р.О.Таран</t>
  </si>
  <si>
    <t xml:space="preserve">       "Про бюджет міста на 2015 рік"</t>
  </si>
  <si>
    <t xml:space="preserve">       до рішення міської ради </t>
  </si>
  <si>
    <t xml:space="preserve">       Додаток 1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</si>
  <si>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</si>
  <si>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</si>
  <si>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 xml:space="preserve">Рентна плата за спеціальне використання лісових ресурсів 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</si>
  <si>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</si>
  <si>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</si>
  <si>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</si>
  <si>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</si>
  <si>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r>
      <t xml:space="preserve">       </t>
    </r>
    <r>
      <rPr>
        <b/>
        <u val="single"/>
        <sz val="20"/>
        <rFont val="Arial Cyr"/>
        <family val="0"/>
      </rPr>
      <t>25.03.2015 №31</t>
    </r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</si>
</sst>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#,##0.000"/>
    <numFmt numFmtId="176" formatCode="0.0000000"/>
    <numFmt numFmtId="177" formatCode="0.000000"/>
    <numFmt numFmtId="178" formatCode="0.00000"/>
    <numFmt numFmtId="179" formatCode="#,##0\ &quot;к.&quot;;\-#,##0\ &quot;к.&quot;"/>
    <numFmt numFmtId="180" formatCode="#,##0\ &quot;к.&quot;;[Red]\-#,##0\ &quot;к.&quot;"/>
    <numFmt numFmtId="181" formatCode="#,##0.00\ &quot;к.&quot;;\-#,##0.00\ &quot;к.&quot;"/>
    <numFmt numFmtId="182" formatCode="#,##0.00\ &quot;к.&quot;;[Red]\-#,##0.00\ &quot;к.&quot;"/>
    <numFmt numFmtId="183" formatCode="_-* #,##0\ &quot;к.&quot;_-;\-* #,##0\ &quot;к.&quot;_-;_-* &quot;-&quot;\ &quot;к.&quot;_-;_-@_-"/>
    <numFmt numFmtId="184" formatCode="_-* #,##0\ _к_._-;\-* #,##0\ _к_._-;_-* &quot;-&quot;\ _к_._-;_-@_-"/>
    <numFmt numFmtId="185" formatCode="_-* #,##0.00\ &quot;к.&quot;_-;\-* #,##0.00\ &quot;к.&quot;_-;_-* &quot;-&quot;??\ &quot;к.&quot;_-;_-@_-"/>
    <numFmt numFmtId="186" formatCode="_-* #,##0.00\ _к_._-;\-* #,##0.00\ _к_._-;_-* &quot;-&quot;??\ _к_._-;_-@_-"/>
    <numFmt numFmtId="187" formatCode="#,##0\ &quot;р.&quot;;[Red]\-#,##0\ &quot;р.&quot;"/>
    <numFmt numFmtId="188" formatCode="#,##0.0"/>
    <numFmt numFmtId="189" formatCode="_-* #,##0.00\ _р_._-;\-* #,##0.00\ _р_._-;_-* &quot;-&quot;??\ _р_._-;_-@_-"/>
    <numFmt numFmtId="190" formatCode="#,##0\ &quot;р.&quot;;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0.00_)"/>
    <numFmt numFmtId="197" formatCode="0_)"/>
    <numFmt numFmtId="198" formatCode="0.000_)"/>
    <numFmt numFmtId="199" formatCode="0.0000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mmmm\ d\,\ yyyy"/>
    <numFmt numFmtId="209" formatCode="&quot;R&quot;\ #,##0;&quot;R&quot;\ \-#,##0"/>
    <numFmt numFmtId="210" formatCode="&quot;R&quot;\ #,##0;[Red]&quot;R&quot;\ \-#,##0"/>
    <numFmt numFmtId="211" formatCode="&quot;R&quot;\ #,##0.00;&quot;R&quot;\ \-#,##0.00"/>
    <numFmt numFmtId="212" formatCode="&quot;R&quot;\ #,##0.00;[Red]&quot;R&quot;\ \-#,##0.00"/>
    <numFmt numFmtId="213" formatCode="_ &quot;R&quot;\ * #,##0_ ;_ &quot;R&quot;\ * \-#,##0_ ;_ &quot;R&quot;\ * &quot;-&quot;_ ;_ @_ "/>
    <numFmt numFmtId="214" formatCode="_ * #,##0_ ;_ * \-#,##0_ ;_ * &quot;-&quot;_ ;_ @_ "/>
    <numFmt numFmtId="215" formatCode="_ &quot;R&quot;\ * #,##0.00_ ;_ &quot;R&quot;\ * \-#,##0.00_ ;_ &quot;R&quot;\ * &quot;-&quot;??_ ;_ @_ "/>
    <numFmt numFmtId="216" formatCode="_ * #,##0.00_ ;_ * \-#,##0.00_ ;_ * &quot;-&quot;??_ ;_ @_ "/>
    <numFmt numFmtId="217" formatCode="0.00000000"/>
    <numFmt numFmtId="218" formatCode="0.0%"/>
    <numFmt numFmtId="219" formatCode="#,##0.0_р_."/>
    <numFmt numFmtId="220" formatCode="#,##0.0_ ;\-#,##0.0\ "/>
    <numFmt numFmtId="221" formatCode="0,000,000"/>
    <numFmt numFmtId="222" formatCode="#,##0.0000"/>
    <numFmt numFmtId="223" formatCode="#,##0.00000"/>
    <numFmt numFmtId="224" formatCode="#,##0.000000"/>
  </numFmts>
  <fonts count="52">
    <font>
      <sz val="10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UkrainianPragmatica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6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 Cyr"/>
      <family val="2"/>
    </font>
    <font>
      <sz val="14"/>
      <color indexed="10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53" applyFont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justify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24" borderId="14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8" fillId="0" borderId="16" xfId="53" applyFont="1" applyBorder="1" applyAlignment="1" applyProtection="1">
      <alignment horizontal="center" vertical="center"/>
      <protection/>
    </xf>
    <xf numFmtId="3" fontId="17" fillId="0" borderId="14" xfId="0" applyNumberFormat="1" applyFont="1" applyBorder="1" applyAlignment="1">
      <alignment vertical="center"/>
    </xf>
    <xf numFmtId="14" fontId="0" fillId="0" borderId="0" xfId="0" applyNumberFormat="1" applyFont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3" fontId="17" fillId="0" borderId="14" xfId="0" applyNumberFormat="1" applyFont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justify"/>
    </xf>
    <xf numFmtId="0" fontId="6" fillId="0" borderId="18" xfId="0" applyFont="1" applyFill="1" applyBorder="1" applyAlignment="1">
      <alignment horizontal="justify"/>
    </xf>
    <xf numFmtId="0" fontId="24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19" xfId="0" applyFont="1" applyBorder="1" applyAlignment="1">
      <alignment vertical="top" wrapText="1"/>
    </xf>
    <xf numFmtId="3" fontId="8" fillId="0" borderId="14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justify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justify"/>
    </xf>
    <xf numFmtId="4" fontId="8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justify"/>
    </xf>
    <xf numFmtId="0" fontId="27" fillId="0" borderId="14" xfId="0" applyFont="1" applyFill="1" applyBorder="1" applyAlignment="1">
      <alignment horizontal="justify"/>
    </xf>
    <xf numFmtId="0" fontId="25" fillId="0" borderId="14" xfId="53" applyFont="1" applyBorder="1" applyAlignment="1" applyProtection="1">
      <alignment vertical="center" wrapText="1"/>
      <protection/>
    </xf>
    <xf numFmtId="0" fontId="13" fillId="0" borderId="14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/>
      <protection/>
    </xf>
    <xf numFmtId="0" fontId="3" fillId="0" borderId="14" xfId="53" applyFont="1" applyBorder="1" applyAlignment="1" applyProtection="1">
      <alignment vertical="center" wrapText="1"/>
      <protection/>
    </xf>
    <xf numFmtId="0" fontId="19" fillId="0" borderId="14" xfId="53" applyFont="1" applyBorder="1" applyAlignment="1" applyProtection="1">
      <alignment horizontal="center" vertical="center"/>
      <protection/>
    </xf>
    <xf numFmtId="0" fontId="4" fillId="0" borderId="14" xfId="53" applyFont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left" vertical="top" wrapText="1"/>
      <protection/>
    </xf>
    <xf numFmtId="0" fontId="4" fillId="0" borderId="14" xfId="53" applyFont="1" applyBorder="1" applyAlignment="1" applyProtection="1">
      <alignment vertical="center" wrapText="1"/>
      <protection/>
    </xf>
    <xf numFmtId="3" fontId="17" fillId="0" borderId="14" xfId="0" applyNumberFormat="1" applyFont="1" applyBorder="1" applyAlignment="1">
      <alignment horizontal="center" vertical="center" wrapText="1"/>
    </xf>
    <xf numFmtId="0" fontId="18" fillId="0" borderId="14" xfId="53" applyFont="1" applyBorder="1" applyAlignment="1" applyProtection="1">
      <alignment horizontal="center" vertical="center" wrapText="1"/>
      <protection/>
    </xf>
    <xf numFmtId="0" fontId="25" fillId="0" borderId="14" xfId="53" applyFont="1" applyBorder="1" applyAlignment="1" applyProtection="1">
      <alignment horizontal="left" vertical="center" wrapText="1"/>
      <protection/>
    </xf>
    <xf numFmtId="0" fontId="3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vertical="top" wrapText="1"/>
    </xf>
    <xf numFmtId="0" fontId="18" fillId="0" borderId="21" xfId="53" applyFont="1" applyBorder="1" applyAlignment="1" applyProtection="1">
      <alignment horizontal="center" vertical="center"/>
      <protection/>
    </xf>
    <xf numFmtId="0" fontId="13" fillId="0" borderId="14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justify"/>
    </xf>
    <xf numFmtId="0" fontId="14" fillId="0" borderId="19" xfId="0" applyFont="1" applyBorder="1" applyAlignment="1">
      <alignment vertical="center" wrapText="1"/>
    </xf>
    <xf numFmtId="3" fontId="9" fillId="0" borderId="14" xfId="0" applyNumberFormat="1" applyFont="1" applyBorder="1" applyAlignment="1">
      <alignment horizontal="center" vertical="center"/>
    </xf>
    <xf numFmtId="0" fontId="18" fillId="0" borderId="14" xfId="53" applyFont="1" applyFill="1" applyBorder="1" applyAlignment="1" applyProtection="1">
      <alignment horizontal="center" vertical="center"/>
      <protection/>
    </xf>
    <xf numFmtId="0" fontId="19" fillId="0" borderId="14" xfId="53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/>
    </xf>
    <xf numFmtId="0" fontId="28" fillId="0" borderId="14" xfId="0" applyFont="1" applyFill="1" applyBorder="1" applyAlignment="1">
      <alignment horizontal="justify" vertical="center"/>
    </xf>
    <xf numFmtId="3" fontId="8" fillId="0" borderId="14" xfId="0" applyNumberFormat="1" applyFont="1" applyFill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4" fillId="0" borderId="14" xfId="53" applyFont="1" applyBorder="1" applyAlignment="1" applyProtection="1">
      <alignment horizontal="left" vertical="center" wrapText="1"/>
      <protection/>
    </xf>
    <xf numFmtId="0" fontId="19" fillId="0" borderId="14" xfId="53" applyFont="1" applyBorder="1" applyAlignment="1" applyProtection="1">
      <alignment horizontal="center" vertical="center" wrapText="1"/>
      <protection/>
    </xf>
    <xf numFmtId="0" fontId="26" fillId="0" borderId="14" xfId="53" applyFont="1" applyFill="1" applyBorder="1" applyAlignment="1" applyProtection="1">
      <alignment vertical="center" wrapText="1"/>
      <protection/>
    </xf>
    <xf numFmtId="3" fontId="9" fillId="0" borderId="14" xfId="0" applyNumberFormat="1" applyFont="1" applyFill="1" applyBorder="1" applyAlignment="1">
      <alignment horizontal="right" vertical="center"/>
    </xf>
    <xf numFmtId="0" fontId="25" fillId="0" borderId="14" xfId="53" applyFont="1" applyFill="1" applyBorder="1" applyAlignment="1" applyProtection="1">
      <alignment vertical="center" wrapText="1"/>
      <protection/>
    </xf>
    <xf numFmtId="0" fontId="3" fillId="0" borderId="14" xfId="53" applyFont="1" applyFill="1" applyBorder="1" applyAlignment="1" applyProtection="1">
      <alignment vertical="center" wrapText="1"/>
      <protection/>
    </xf>
    <xf numFmtId="0" fontId="25" fillId="0" borderId="14" xfId="53" applyFont="1" applyFill="1" applyBorder="1" applyAlignment="1" applyProtection="1">
      <alignment vertical="top" wrapText="1"/>
      <protection/>
    </xf>
    <xf numFmtId="3" fontId="0" fillId="0" borderId="14" xfId="0" applyNumberFormat="1" applyBorder="1" applyAlignment="1">
      <alignment/>
    </xf>
    <xf numFmtId="0" fontId="26" fillId="0" borderId="14" xfId="53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>
      <alignment horizontal="left" vertical="top" wrapText="1"/>
    </xf>
    <xf numFmtId="0" fontId="14" fillId="0" borderId="23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3" fontId="9" fillId="0" borderId="14" xfId="0" applyNumberFormat="1" applyFont="1" applyBorder="1" applyAlignment="1">
      <alignment horizontal="right" vertical="center" wrapText="1"/>
    </xf>
    <xf numFmtId="0" fontId="4" fillId="0" borderId="14" xfId="53" applyFont="1" applyFill="1" applyBorder="1" applyAlignment="1" applyProtection="1">
      <alignment vertical="center" wrapText="1"/>
      <protection/>
    </xf>
    <xf numFmtId="0" fontId="4" fillId="0" borderId="14" xfId="53" applyFont="1" applyFill="1" applyBorder="1" applyAlignment="1" applyProtection="1">
      <alignment horizontal="left" vertical="top" wrapText="1"/>
      <protection/>
    </xf>
    <xf numFmtId="0" fontId="7" fillId="0" borderId="24" xfId="0" applyFont="1" applyBorder="1" applyAlignment="1">
      <alignment horizontal="center"/>
    </xf>
    <xf numFmtId="0" fontId="2" fillId="0" borderId="21" xfId="53" applyFont="1" applyBorder="1" applyAlignment="1" applyProtection="1">
      <alignment horizontal="left" vertical="center" wrapText="1"/>
      <protection/>
    </xf>
    <xf numFmtId="0" fontId="2" fillId="0" borderId="14" xfId="53" applyFont="1" applyBorder="1" applyAlignment="1" applyProtection="1">
      <alignment horizontal="left" vertical="center" wrapText="1"/>
      <protection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9" fillId="0" borderId="0" xfId="0" applyFont="1" applyAlignment="1">
      <alignment/>
    </xf>
    <xf numFmtId="0" fontId="25" fillId="0" borderId="27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4" fillId="0" borderId="14" xfId="53" applyFont="1" applyFill="1" applyBorder="1" applyAlignment="1" applyProtection="1">
      <alignment vertical="top" wrapText="1"/>
      <protection/>
    </xf>
    <xf numFmtId="0" fontId="4" fillId="0" borderId="14" xfId="53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top" wrapText="1"/>
    </xf>
    <xf numFmtId="3" fontId="17" fillId="0" borderId="14" xfId="0" applyNumberFormat="1" applyFont="1" applyBorder="1" applyAlignment="1">
      <alignment vertical="center"/>
    </xf>
    <xf numFmtId="3" fontId="17" fillId="24" borderId="14" xfId="0" applyNumberFormat="1" applyFont="1" applyFill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_бюджет 1998 по клас.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2"/>
  <sheetViews>
    <sheetView showGridLines="0" tabSelected="1" zoomScaleSheetLayoutView="100" zoomScalePageLayoutView="94" workbookViewId="0" topLeftCell="B109">
      <selection activeCell="D6" sqref="D6"/>
    </sheetView>
  </sheetViews>
  <sheetFormatPr defaultColWidth="9.00390625" defaultRowHeight="12.75"/>
  <cols>
    <col min="1" max="1" width="2.875" style="0" hidden="1" customWidth="1"/>
    <col min="2" max="2" width="11.00390625" style="113" customWidth="1"/>
    <col min="3" max="3" width="56.125" style="3" customWidth="1"/>
    <col min="4" max="4" width="15.75390625" style="3" customWidth="1"/>
    <col min="5" max="5" width="15.625" style="0" customWidth="1"/>
    <col min="6" max="6" width="16.00390625" style="0" customWidth="1"/>
    <col min="7" max="7" width="17.375" style="0" customWidth="1"/>
    <col min="8" max="8" width="7.875" style="0" customWidth="1"/>
    <col min="9" max="9" width="4.625" style="0" customWidth="1"/>
    <col min="10" max="10" width="5.00390625" style="0" customWidth="1"/>
    <col min="11" max="11" width="4.625" style="0" customWidth="1"/>
    <col min="12" max="12" width="4.875" style="0" customWidth="1"/>
  </cols>
  <sheetData>
    <row r="1" ht="9" customHeight="1"/>
    <row r="2" spans="4:6" ht="26.25">
      <c r="D2" s="126" t="s">
        <v>193</v>
      </c>
      <c r="E2" s="127"/>
      <c r="F2" s="128"/>
    </row>
    <row r="3" spans="4:6" ht="19.5" customHeight="1">
      <c r="D3" s="126" t="s">
        <v>192</v>
      </c>
      <c r="E3" s="127"/>
      <c r="F3" s="128"/>
    </row>
    <row r="4" spans="4:6" ht="23.25" customHeight="1">
      <c r="D4" s="126" t="s">
        <v>191</v>
      </c>
      <c r="E4" s="127"/>
      <c r="F4" s="128"/>
    </row>
    <row r="5" spans="4:6" ht="22.5" customHeight="1">
      <c r="D5" s="129" t="s">
        <v>201</v>
      </c>
      <c r="E5" s="130"/>
      <c r="F5" s="128"/>
    </row>
    <row r="6" spans="5:7" ht="6.75" customHeight="1">
      <c r="E6" s="1"/>
      <c r="F6" s="1"/>
      <c r="G6" s="1"/>
    </row>
    <row r="7" spans="3:13" ht="21" customHeight="1">
      <c r="C7" s="131" t="s">
        <v>166</v>
      </c>
      <c r="D7" s="131"/>
      <c r="E7" s="131"/>
      <c r="F7" s="131"/>
      <c r="G7" s="131"/>
      <c r="H7" s="51"/>
      <c r="I7" s="51"/>
      <c r="J7" s="51"/>
      <c r="K7" s="51"/>
      <c r="L7" s="51"/>
      <c r="M7" s="51"/>
    </row>
    <row r="8" spans="3:4" ht="11.25" customHeight="1">
      <c r="C8"/>
      <c r="D8"/>
    </row>
    <row r="9" ht="5.25" customHeight="1" thickBot="1"/>
    <row r="10" spans="2:7" ht="18" customHeight="1">
      <c r="B10" s="132" t="s">
        <v>78</v>
      </c>
      <c r="C10" s="134" t="s">
        <v>168</v>
      </c>
      <c r="D10" s="136" t="s">
        <v>167</v>
      </c>
      <c r="E10" s="136" t="s">
        <v>14</v>
      </c>
      <c r="F10" s="138" t="s">
        <v>15</v>
      </c>
      <c r="G10" s="139"/>
    </row>
    <row r="11" spans="2:7" ht="39.75" customHeight="1" thickBot="1">
      <c r="B11" s="133"/>
      <c r="C11" s="135"/>
      <c r="D11" s="137"/>
      <c r="E11" s="137"/>
      <c r="F11" s="65" t="s">
        <v>167</v>
      </c>
      <c r="G11" s="65" t="s">
        <v>17</v>
      </c>
    </row>
    <row r="12" spans="2:7" ht="14.25" customHeight="1" thickBot="1">
      <c r="B12" s="114">
        <v>1</v>
      </c>
      <c r="C12" s="7">
        <v>2</v>
      </c>
      <c r="D12" s="108">
        <v>3</v>
      </c>
      <c r="E12" s="5">
        <v>4</v>
      </c>
      <c r="F12" s="6">
        <v>5</v>
      </c>
      <c r="G12" s="6">
        <v>6</v>
      </c>
    </row>
    <row r="13" spans="2:7" ht="18" customHeight="1">
      <c r="B13" s="77">
        <v>10000000</v>
      </c>
      <c r="C13" s="109" t="s">
        <v>0</v>
      </c>
      <c r="D13" s="120">
        <f>SUM(E13:F13)</f>
        <v>1750377300</v>
      </c>
      <c r="E13" s="122">
        <f>E14+E29+E31+E49+E24</f>
        <v>1750377300</v>
      </c>
      <c r="F13" s="44" t="s">
        <v>18</v>
      </c>
      <c r="G13" s="44" t="s">
        <v>18</v>
      </c>
    </row>
    <row r="14" spans="2:7" ht="30" customHeight="1">
      <c r="B14" s="68">
        <v>11000000</v>
      </c>
      <c r="C14" s="93" t="s">
        <v>151</v>
      </c>
      <c r="D14" s="22">
        <f aca="true" t="shared" si="0" ref="D14:D84">SUM(E14:F14)</f>
        <v>1083758900</v>
      </c>
      <c r="E14" s="22">
        <f>E15+E21</f>
        <v>1083758900</v>
      </c>
      <c r="F14" s="25" t="s">
        <v>18</v>
      </c>
      <c r="G14" s="25" t="s">
        <v>18</v>
      </c>
    </row>
    <row r="15" spans="2:7" ht="15.75" customHeight="1">
      <c r="B15" s="83">
        <v>11010000</v>
      </c>
      <c r="C15" s="71" t="s">
        <v>169</v>
      </c>
      <c r="D15" s="22">
        <f t="shared" si="0"/>
        <v>1072000000</v>
      </c>
      <c r="E15" s="23">
        <f>SUM(E16:E20)</f>
        <v>1072000000</v>
      </c>
      <c r="F15" s="25" t="s">
        <v>18</v>
      </c>
      <c r="G15" s="25" t="s">
        <v>18</v>
      </c>
    </row>
    <row r="16" spans="2:7" ht="47.25">
      <c r="B16" s="68">
        <v>11010100</v>
      </c>
      <c r="C16" s="69" t="s">
        <v>141</v>
      </c>
      <c r="D16" s="22">
        <f t="shared" si="0"/>
        <v>955000000</v>
      </c>
      <c r="E16" s="23">
        <v>955000000</v>
      </c>
      <c r="F16" s="25" t="s">
        <v>18</v>
      </c>
      <c r="G16" s="25" t="s">
        <v>18</v>
      </c>
    </row>
    <row r="17" spans="2:7" ht="78.75">
      <c r="B17" s="83">
        <v>11010200</v>
      </c>
      <c r="C17" s="117" t="s">
        <v>142</v>
      </c>
      <c r="D17" s="22">
        <f t="shared" si="0"/>
        <v>60000000</v>
      </c>
      <c r="E17" s="23">
        <v>60000000</v>
      </c>
      <c r="F17" s="25" t="s">
        <v>18</v>
      </c>
      <c r="G17" s="25" t="s">
        <v>18</v>
      </c>
    </row>
    <row r="18" spans="2:7" ht="47.25">
      <c r="B18" s="68">
        <v>11010400</v>
      </c>
      <c r="C18" s="69" t="s">
        <v>143</v>
      </c>
      <c r="D18" s="22">
        <f t="shared" si="0"/>
        <v>32000000</v>
      </c>
      <c r="E18" s="23">
        <v>32000000</v>
      </c>
      <c r="F18" s="25" t="s">
        <v>18</v>
      </c>
      <c r="G18" s="25" t="s">
        <v>18</v>
      </c>
    </row>
    <row r="19" spans="2:7" ht="47.25">
      <c r="B19" s="68">
        <v>11010500</v>
      </c>
      <c r="C19" s="69" t="s">
        <v>144</v>
      </c>
      <c r="D19" s="22">
        <f t="shared" si="0"/>
        <v>20000000</v>
      </c>
      <c r="E19" s="23">
        <v>20000000</v>
      </c>
      <c r="F19" s="25" t="s">
        <v>18</v>
      </c>
      <c r="G19" s="25" t="s">
        <v>18</v>
      </c>
    </row>
    <row r="20" spans="2:7" ht="67.5" customHeight="1">
      <c r="B20" s="68">
        <v>11010900</v>
      </c>
      <c r="C20" s="69" t="s">
        <v>170</v>
      </c>
      <c r="D20" s="22">
        <f t="shared" si="0"/>
        <v>5000000</v>
      </c>
      <c r="E20" s="23">
        <v>5000000</v>
      </c>
      <c r="F20" s="25" t="s">
        <v>18</v>
      </c>
      <c r="G20" s="25" t="s">
        <v>18</v>
      </c>
    </row>
    <row r="21" spans="2:7" ht="15.75" customHeight="1">
      <c r="B21" s="83">
        <v>11020000</v>
      </c>
      <c r="C21" s="71" t="s">
        <v>1</v>
      </c>
      <c r="D21" s="22">
        <f t="shared" si="0"/>
        <v>11758900</v>
      </c>
      <c r="E21" s="23">
        <f>E22+E23</f>
        <v>11758900</v>
      </c>
      <c r="F21" s="25" t="s">
        <v>18</v>
      </c>
      <c r="G21" s="25" t="s">
        <v>18</v>
      </c>
    </row>
    <row r="22" spans="2:7" ht="31.5">
      <c r="B22" s="68">
        <v>11020200</v>
      </c>
      <c r="C22" s="71" t="s">
        <v>86</v>
      </c>
      <c r="D22" s="22">
        <f t="shared" si="0"/>
        <v>1762500</v>
      </c>
      <c r="E22" s="23">
        <v>1762500</v>
      </c>
      <c r="F22" s="25" t="s">
        <v>18</v>
      </c>
      <c r="G22" s="25" t="s">
        <v>18</v>
      </c>
    </row>
    <row r="23" spans="2:7" ht="31.5">
      <c r="B23" s="68">
        <v>11023200</v>
      </c>
      <c r="C23" s="71" t="s">
        <v>165</v>
      </c>
      <c r="D23" s="22">
        <f t="shared" si="0"/>
        <v>9996400</v>
      </c>
      <c r="E23" s="23">
        <v>9996400</v>
      </c>
      <c r="F23" s="25" t="s">
        <v>18</v>
      </c>
      <c r="G23" s="25" t="s">
        <v>18</v>
      </c>
    </row>
    <row r="24" spans="2:7" ht="31.5">
      <c r="B24" s="68">
        <v>13000000</v>
      </c>
      <c r="C24" s="71" t="s">
        <v>194</v>
      </c>
      <c r="D24" s="22">
        <f t="shared" si="0"/>
        <v>2400</v>
      </c>
      <c r="E24" s="23">
        <f>E25+E27</f>
        <v>2400</v>
      </c>
      <c r="F24" s="25" t="s">
        <v>18</v>
      </c>
      <c r="G24" s="25" t="s">
        <v>18</v>
      </c>
    </row>
    <row r="25" spans="2:7" ht="31.5">
      <c r="B25" s="68">
        <v>13010000</v>
      </c>
      <c r="C25" s="71" t="s">
        <v>196</v>
      </c>
      <c r="D25" s="22">
        <f t="shared" si="0"/>
        <v>1800</v>
      </c>
      <c r="E25" s="23">
        <f>E26</f>
        <v>1800</v>
      </c>
      <c r="F25" s="25" t="s">
        <v>18</v>
      </c>
      <c r="G25" s="25" t="s">
        <v>18</v>
      </c>
    </row>
    <row r="26" spans="2:7" ht="63">
      <c r="B26" s="68">
        <v>13010200</v>
      </c>
      <c r="C26" s="71" t="s">
        <v>195</v>
      </c>
      <c r="D26" s="22">
        <f t="shared" si="0"/>
        <v>1800</v>
      </c>
      <c r="E26" s="23">
        <v>1800</v>
      </c>
      <c r="F26" s="25" t="s">
        <v>18</v>
      </c>
      <c r="G26" s="25" t="s">
        <v>18</v>
      </c>
    </row>
    <row r="27" spans="2:7" ht="15.75">
      <c r="B27" s="68">
        <v>13020000</v>
      </c>
      <c r="C27" s="71" t="s">
        <v>197</v>
      </c>
      <c r="D27" s="22">
        <f t="shared" si="0"/>
        <v>600</v>
      </c>
      <c r="E27" s="23">
        <f>E28</f>
        <v>600</v>
      </c>
      <c r="F27" s="25" t="s">
        <v>18</v>
      </c>
      <c r="G27" s="25" t="s">
        <v>18</v>
      </c>
    </row>
    <row r="28" spans="2:7" ht="31.5">
      <c r="B28" s="68">
        <v>13020200</v>
      </c>
      <c r="C28" s="71" t="s">
        <v>198</v>
      </c>
      <c r="D28" s="22">
        <f t="shared" si="0"/>
        <v>600</v>
      </c>
      <c r="E28" s="23">
        <v>600</v>
      </c>
      <c r="F28" s="25" t="s">
        <v>18</v>
      </c>
      <c r="G28" s="25" t="s">
        <v>18</v>
      </c>
    </row>
    <row r="29" spans="2:7" ht="17.25" customHeight="1">
      <c r="B29" s="68">
        <v>14000000</v>
      </c>
      <c r="C29" s="93" t="s">
        <v>171</v>
      </c>
      <c r="D29" s="22">
        <f t="shared" si="0"/>
        <v>179100000</v>
      </c>
      <c r="E29" s="54">
        <f>E30</f>
        <v>179100000</v>
      </c>
      <c r="F29" s="25" t="s">
        <v>18</v>
      </c>
      <c r="G29" s="25" t="s">
        <v>18</v>
      </c>
    </row>
    <row r="30" spans="2:7" ht="36.75" customHeight="1">
      <c r="B30" s="68">
        <v>14040000</v>
      </c>
      <c r="C30" s="71" t="s">
        <v>172</v>
      </c>
      <c r="D30" s="22">
        <f t="shared" si="0"/>
        <v>179100000</v>
      </c>
      <c r="E30" s="54">
        <v>179100000</v>
      </c>
      <c r="F30" s="25" t="s">
        <v>18</v>
      </c>
      <c r="G30" s="25" t="s">
        <v>18</v>
      </c>
    </row>
    <row r="31" spans="2:7" ht="17.25" customHeight="1">
      <c r="B31" s="83">
        <v>18000000</v>
      </c>
      <c r="C31" s="93" t="s">
        <v>180</v>
      </c>
      <c r="D31" s="22">
        <f t="shared" si="0"/>
        <v>471966000</v>
      </c>
      <c r="E31" s="92">
        <f>E32+E43+E46</f>
        <v>471966000</v>
      </c>
      <c r="F31" s="25" t="s">
        <v>18</v>
      </c>
      <c r="G31" s="25" t="s">
        <v>18</v>
      </c>
    </row>
    <row r="32" spans="2:7" ht="17.25" customHeight="1">
      <c r="B32" s="83">
        <v>18010000</v>
      </c>
      <c r="C32" s="106" t="s">
        <v>173</v>
      </c>
      <c r="D32" s="22">
        <f t="shared" si="0"/>
        <v>358716000</v>
      </c>
      <c r="E32" s="96">
        <f>SUM(E33:E42)</f>
        <v>358716000</v>
      </c>
      <c r="F32" s="25" t="s">
        <v>18</v>
      </c>
      <c r="G32" s="25" t="s">
        <v>18</v>
      </c>
    </row>
    <row r="33" spans="2:7" ht="47.25">
      <c r="B33" s="83">
        <v>18010100</v>
      </c>
      <c r="C33" s="106" t="s">
        <v>174</v>
      </c>
      <c r="D33" s="22">
        <f t="shared" si="0"/>
        <v>450000</v>
      </c>
      <c r="E33" s="96">
        <v>450000</v>
      </c>
      <c r="F33" s="25" t="s">
        <v>18</v>
      </c>
      <c r="G33" s="25" t="s">
        <v>18</v>
      </c>
    </row>
    <row r="34" spans="2:7" ht="47.25">
      <c r="B34" s="83">
        <v>18010200</v>
      </c>
      <c r="C34" s="106" t="s">
        <v>175</v>
      </c>
      <c r="D34" s="22">
        <f t="shared" si="0"/>
        <v>110000</v>
      </c>
      <c r="E34" s="96">
        <v>110000</v>
      </c>
      <c r="F34" s="25" t="s">
        <v>18</v>
      </c>
      <c r="G34" s="25" t="s">
        <v>18</v>
      </c>
    </row>
    <row r="35" spans="2:7" ht="45.75" customHeight="1">
      <c r="B35" s="83">
        <v>18010300</v>
      </c>
      <c r="C35" s="106" t="s">
        <v>176</v>
      </c>
      <c r="D35" s="22">
        <f t="shared" si="0"/>
        <v>13500</v>
      </c>
      <c r="E35" s="125">
        <v>13500</v>
      </c>
      <c r="F35" s="25" t="s">
        <v>18</v>
      </c>
      <c r="G35" s="25" t="s">
        <v>18</v>
      </c>
    </row>
    <row r="36" spans="2:7" ht="47.25">
      <c r="B36" s="83">
        <v>18010400</v>
      </c>
      <c r="C36" s="106" t="s">
        <v>177</v>
      </c>
      <c r="D36" s="22">
        <f t="shared" si="0"/>
        <v>50000</v>
      </c>
      <c r="E36" s="23">
        <v>50000</v>
      </c>
      <c r="F36" s="25" t="s">
        <v>18</v>
      </c>
      <c r="G36" s="25" t="s">
        <v>18</v>
      </c>
    </row>
    <row r="37" spans="2:7" ht="15.75">
      <c r="B37" s="83">
        <v>18010500</v>
      </c>
      <c r="C37" s="106" t="s">
        <v>56</v>
      </c>
      <c r="D37" s="22">
        <f t="shared" si="0"/>
        <v>83680000</v>
      </c>
      <c r="E37" s="23">
        <v>83680000</v>
      </c>
      <c r="F37" s="25" t="s">
        <v>18</v>
      </c>
      <c r="G37" s="25" t="s">
        <v>18</v>
      </c>
    </row>
    <row r="38" spans="2:7" ht="15.75">
      <c r="B38" s="83">
        <v>18010600</v>
      </c>
      <c r="C38" s="106" t="s">
        <v>57</v>
      </c>
      <c r="D38" s="22">
        <f t="shared" si="0"/>
        <v>244350000</v>
      </c>
      <c r="E38" s="23">
        <v>244350000</v>
      </c>
      <c r="F38" s="25" t="s">
        <v>18</v>
      </c>
      <c r="G38" s="25" t="s">
        <v>18</v>
      </c>
    </row>
    <row r="39" spans="2:7" ht="15.75">
      <c r="B39" s="83">
        <v>18010700</v>
      </c>
      <c r="C39" s="106" t="s">
        <v>58</v>
      </c>
      <c r="D39" s="22">
        <f t="shared" si="0"/>
        <v>2650000</v>
      </c>
      <c r="E39" s="23">
        <v>2650000</v>
      </c>
      <c r="F39" s="25" t="s">
        <v>18</v>
      </c>
      <c r="G39" s="25" t="s">
        <v>18</v>
      </c>
    </row>
    <row r="40" spans="2:7" ht="15.75">
      <c r="B40" s="83">
        <v>18010900</v>
      </c>
      <c r="C40" s="106" t="s">
        <v>59</v>
      </c>
      <c r="D40" s="22">
        <f t="shared" si="0"/>
        <v>18600000</v>
      </c>
      <c r="E40" s="23">
        <v>18600000</v>
      </c>
      <c r="F40" s="25" t="s">
        <v>18</v>
      </c>
      <c r="G40" s="25" t="s">
        <v>18</v>
      </c>
    </row>
    <row r="41" spans="2:7" ht="15.75">
      <c r="B41" s="83">
        <v>18011000</v>
      </c>
      <c r="C41" s="106" t="s">
        <v>178</v>
      </c>
      <c r="D41" s="22">
        <f t="shared" si="0"/>
        <v>7712500</v>
      </c>
      <c r="E41" s="23">
        <v>7712500</v>
      </c>
      <c r="F41" s="25" t="s">
        <v>18</v>
      </c>
      <c r="G41" s="25" t="s">
        <v>18</v>
      </c>
    </row>
    <row r="42" spans="2:7" ht="15.75">
      <c r="B42" s="83">
        <v>18011100</v>
      </c>
      <c r="C42" s="106" t="s">
        <v>179</v>
      </c>
      <c r="D42" s="22">
        <f t="shared" si="0"/>
        <v>1100000</v>
      </c>
      <c r="E42" s="23">
        <v>1100000</v>
      </c>
      <c r="F42" s="25" t="s">
        <v>18</v>
      </c>
      <c r="G42" s="25" t="s">
        <v>18</v>
      </c>
    </row>
    <row r="43" spans="2:7" ht="15.75">
      <c r="B43" s="83">
        <v>18030000</v>
      </c>
      <c r="C43" s="71" t="s">
        <v>81</v>
      </c>
      <c r="D43" s="22">
        <f t="shared" si="0"/>
        <v>250000</v>
      </c>
      <c r="E43" s="125">
        <f>E44+E45</f>
        <v>250000</v>
      </c>
      <c r="F43" s="25" t="s">
        <v>18</v>
      </c>
      <c r="G43" s="25" t="s">
        <v>18</v>
      </c>
    </row>
    <row r="44" spans="2:7" ht="15.75">
      <c r="B44" s="83">
        <v>18030100</v>
      </c>
      <c r="C44" s="71" t="s">
        <v>89</v>
      </c>
      <c r="D44" s="22">
        <f t="shared" si="0"/>
        <v>200000</v>
      </c>
      <c r="E44" s="125">
        <v>200000</v>
      </c>
      <c r="F44" s="25" t="s">
        <v>18</v>
      </c>
      <c r="G44" s="25" t="s">
        <v>18</v>
      </c>
    </row>
    <row r="45" spans="2:7" ht="15.75">
      <c r="B45" s="83">
        <v>18030200</v>
      </c>
      <c r="C45" s="71" t="s">
        <v>90</v>
      </c>
      <c r="D45" s="22">
        <f t="shared" si="0"/>
        <v>50000</v>
      </c>
      <c r="E45" s="125">
        <v>50000</v>
      </c>
      <c r="F45" s="25" t="s">
        <v>18</v>
      </c>
      <c r="G45" s="25" t="s">
        <v>18</v>
      </c>
    </row>
    <row r="46" spans="2:7" ht="15.75">
      <c r="B46" s="83">
        <v>18050000</v>
      </c>
      <c r="C46" s="106" t="s">
        <v>91</v>
      </c>
      <c r="D46" s="22">
        <f t="shared" si="0"/>
        <v>113000000</v>
      </c>
      <c r="E46" s="96">
        <f>E47+E48</f>
        <v>113000000</v>
      </c>
      <c r="F46" s="25" t="s">
        <v>18</v>
      </c>
      <c r="G46" s="25" t="s">
        <v>18</v>
      </c>
    </row>
    <row r="47" spans="2:7" ht="15.75">
      <c r="B47" s="83">
        <v>18050300</v>
      </c>
      <c r="C47" s="106" t="s">
        <v>92</v>
      </c>
      <c r="D47" s="22">
        <f t="shared" si="0"/>
        <v>20000000</v>
      </c>
      <c r="E47" s="96">
        <v>20000000</v>
      </c>
      <c r="F47" s="25" t="s">
        <v>18</v>
      </c>
      <c r="G47" s="25" t="s">
        <v>18</v>
      </c>
    </row>
    <row r="48" spans="2:7" ht="15.75">
      <c r="B48" s="83">
        <v>18050400</v>
      </c>
      <c r="C48" s="106" t="s">
        <v>93</v>
      </c>
      <c r="D48" s="22">
        <f t="shared" si="0"/>
        <v>93000000</v>
      </c>
      <c r="E48" s="96">
        <v>93000000</v>
      </c>
      <c r="F48" s="25" t="s">
        <v>18</v>
      </c>
      <c r="G48" s="25" t="s">
        <v>18</v>
      </c>
    </row>
    <row r="49" spans="2:7" ht="15.75">
      <c r="B49" s="68">
        <v>19000000</v>
      </c>
      <c r="C49" s="71" t="s">
        <v>152</v>
      </c>
      <c r="D49" s="22">
        <f t="shared" si="0"/>
        <v>15550000</v>
      </c>
      <c r="E49" s="23">
        <f>E50</f>
        <v>15550000</v>
      </c>
      <c r="F49" s="25" t="s">
        <v>18</v>
      </c>
      <c r="G49" s="91" t="s">
        <v>18</v>
      </c>
    </row>
    <row r="50" spans="2:7" ht="15.75">
      <c r="B50" s="68">
        <v>19010000</v>
      </c>
      <c r="C50" s="106" t="s">
        <v>94</v>
      </c>
      <c r="D50" s="22">
        <f t="shared" si="0"/>
        <v>15550000</v>
      </c>
      <c r="E50" s="23">
        <f>E51+E52+E53</f>
        <v>15550000</v>
      </c>
      <c r="F50" s="25" t="s">
        <v>18</v>
      </c>
      <c r="G50" s="91" t="s">
        <v>18</v>
      </c>
    </row>
    <row r="51" spans="2:7" ht="47.25">
      <c r="B51" s="68">
        <v>19010100</v>
      </c>
      <c r="C51" s="106" t="s">
        <v>110</v>
      </c>
      <c r="D51" s="22">
        <f t="shared" si="0"/>
        <v>7200000</v>
      </c>
      <c r="E51" s="23">
        <v>7200000</v>
      </c>
      <c r="F51" s="25" t="s">
        <v>18</v>
      </c>
      <c r="G51" s="25" t="s">
        <v>18</v>
      </c>
    </row>
    <row r="52" spans="2:7" ht="31.5">
      <c r="B52" s="68">
        <v>19010200</v>
      </c>
      <c r="C52" s="106" t="s">
        <v>111</v>
      </c>
      <c r="D52" s="22">
        <f t="shared" si="0"/>
        <v>1800000</v>
      </c>
      <c r="E52" s="23">
        <v>1800000</v>
      </c>
      <c r="F52" s="25" t="s">
        <v>18</v>
      </c>
      <c r="G52" s="25" t="s">
        <v>18</v>
      </c>
    </row>
    <row r="53" spans="2:7" ht="63">
      <c r="B53" s="68">
        <v>19010300</v>
      </c>
      <c r="C53" s="106" t="s">
        <v>112</v>
      </c>
      <c r="D53" s="22">
        <f t="shared" si="0"/>
        <v>6550000</v>
      </c>
      <c r="E53" s="23">
        <v>6550000</v>
      </c>
      <c r="F53" s="25" t="s">
        <v>18</v>
      </c>
      <c r="G53" s="25" t="s">
        <v>18</v>
      </c>
    </row>
    <row r="54" spans="2:7" ht="17.25" customHeight="1">
      <c r="B54" s="66">
        <v>20000000</v>
      </c>
      <c r="C54" s="110" t="s">
        <v>4</v>
      </c>
      <c r="D54" s="120">
        <f t="shared" si="0"/>
        <v>120779349</v>
      </c>
      <c r="E54" s="120">
        <f>E55+E63+E73</f>
        <v>48565800</v>
      </c>
      <c r="F54" s="120">
        <f>F73+F83+F55</f>
        <v>72213549</v>
      </c>
      <c r="G54" s="120">
        <f>G55+G73</f>
        <v>4073500</v>
      </c>
    </row>
    <row r="55" spans="2:7" ht="15.75">
      <c r="B55" s="68">
        <v>21000000</v>
      </c>
      <c r="C55" s="93" t="s">
        <v>154</v>
      </c>
      <c r="D55" s="22">
        <f t="shared" si="0"/>
        <v>5392800</v>
      </c>
      <c r="E55" s="22">
        <f>E56+E58</f>
        <v>5332800</v>
      </c>
      <c r="F55" s="54">
        <f>F57</f>
        <v>60000</v>
      </c>
      <c r="G55" s="54">
        <f>G57</f>
        <v>60000</v>
      </c>
    </row>
    <row r="56" spans="2:7" ht="48" customHeight="1">
      <c r="B56" s="83">
        <v>21010300</v>
      </c>
      <c r="C56" s="69" t="s">
        <v>162</v>
      </c>
      <c r="D56" s="22">
        <f t="shared" si="0"/>
        <v>4984800</v>
      </c>
      <c r="E56" s="23">
        <v>4984800</v>
      </c>
      <c r="F56" s="25" t="s">
        <v>18</v>
      </c>
      <c r="G56" s="25" t="s">
        <v>18</v>
      </c>
    </row>
    <row r="57" spans="2:7" ht="65.25" customHeight="1">
      <c r="B57" s="83">
        <v>21010800</v>
      </c>
      <c r="C57" s="107" t="s">
        <v>95</v>
      </c>
      <c r="D57" s="22">
        <f t="shared" si="0"/>
        <v>60000</v>
      </c>
      <c r="E57" s="25" t="s">
        <v>18</v>
      </c>
      <c r="F57" s="96">
        <v>60000</v>
      </c>
      <c r="G57" s="54">
        <f>F57</f>
        <v>60000</v>
      </c>
    </row>
    <row r="58" spans="2:7" ht="15.75">
      <c r="B58" s="68">
        <v>21080000</v>
      </c>
      <c r="C58" s="71" t="s">
        <v>47</v>
      </c>
      <c r="D58" s="22">
        <f t="shared" si="0"/>
        <v>348000</v>
      </c>
      <c r="E58" s="22">
        <f>E59+E61+E60+E62</f>
        <v>348000</v>
      </c>
      <c r="F58" s="25" t="s">
        <v>18</v>
      </c>
      <c r="G58" s="25" t="s">
        <v>18</v>
      </c>
    </row>
    <row r="59" spans="2:7" ht="15.75">
      <c r="B59" s="68">
        <v>21080500</v>
      </c>
      <c r="C59" s="71" t="s">
        <v>7</v>
      </c>
      <c r="D59" s="22">
        <f t="shared" si="0"/>
        <v>200000</v>
      </c>
      <c r="E59" s="23">
        <v>200000</v>
      </c>
      <c r="F59" s="25" t="s">
        <v>18</v>
      </c>
      <c r="G59" s="25" t="s">
        <v>18</v>
      </c>
    </row>
    <row r="60" spans="2:7" ht="78.75">
      <c r="B60" s="68">
        <v>21080900</v>
      </c>
      <c r="C60" s="71" t="s">
        <v>200</v>
      </c>
      <c r="D60" s="22">
        <f t="shared" si="0"/>
        <v>1000</v>
      </c>
      <c r="E60" s="23">
        <v>1000</v>
      </c>
      <c r="F60" s="25" t="s">
        <v>18</v>
      </c>
      <c r="G60" s="25" t="s">
        <v>18</v>
      </c>
    </row>
    <row r="61" spans="2:7" ht="18.75" customHeight="1">
      <c r="B61" s="68">
        <v>21081100</v>
      </c>
      <c r="C61" s="71" t="s">
        <v>6</v>
      </c>
      <c r="D61" s="22">
        <f t="shared" si="0"/>
        <v>97000</v>
      </c>
      <c r="E61" s="23">
        <v>97000</v>
      </c>
      <c r="F61" s="25" t="s">
        <v>18</v>
      </c>
      <c r="G61" s="25" t="s">
        <v>18</v>
      </c>
    </row>
    <row r="62" spans="2:7" ht="49.5" customHeight="1">
      <c r="B62" s="68">
        <v>21081500</v>
      </c>
      <c r="C62" s="71" t="s">
        <v>199</v>
      </c>
      <c r="D62" s="22">
        <f t="shared" si="0"/>
        <v>50000</v>
      </c>
      <c r="E62" s="23">
        <v>50000</v>
      </c>
      <c r="F62" s="25" t="s">
        <v>18</v>
      </c>
      <c r="G62" s="25" t="s">
        <v>18</v>
      </c>
    </row>
    <row r="63" spans="2:7" ht="31.5" customHeight="1">
      <c r="B63" s="68">
        <v>22000000</v>
      </c>
      <c r="C63" s="93" t="s">
        <v>155</v>
      </c>
      <c r="D63" s="22">
        <f t="shared" si="0"/>
        <v>42500000</v>
      </c>
      <c r="E63" s="23">
        <f>E64+E66+E68</f>
        <v>42500000</v>
      </c>
      <c r="F63" s="25" t="s">
        <v>18</v>
      </c>
      <c r="G63" s="25" t="s">
        <v>18</v>
      </c>
    </row>
    <row r="64" spans="2:7" ht="15.75">
      <c r="B64" s="68">
        <v>22010000</v>
      </c>
      <c r="C64" s="93" t="s">
        <v>153</v>
      </c>
      <c r="D64" s="22">
        <f t="shared" si="0"/>
        <v>18000000</v>
      </c>
      <c r="E64" s="23">
        <f>E65</f>
        <v>18000000</v>
      </c>
      <c r="F64" s="25" t="s">
        <v>18</v>
      </c>
      <c r="G64" s="25" t="s">
        <v>18</v>
      </c>
    </row>
    <row r="65" spans="2:7" ht="15.75">
      <c r="B65" s="68">
        <v>22012500</v>
      </c>
      <c r="C65" s="93" t="s">
        <v>181</v>
      </c>
      <c r="D65" s="22">
        <f t="shared" si="0"/>
        <v>18000000</v>
      </c>
      <c r="E65" s="22">
        <v>18000000</v>
      </c>
      <c r="F65" s="25" t="s">
        <v>18</v>
      </c>
      <c r="G65" s="25" t="s">
        <v>18</v>
      </c>
    </row>
    <row r="66" spans="2:7" ht="47.25">
      <c r="B66" s="68">
        <v>22080000</v>
      </c>
      <c r="C66" s="71" t="s">
        <v>73</v>
      </c>
      <c r="D66" s="22">
        <f t="shared" si="0"/>
        <v>14500000</v>
      </c>
      <c r="E66" s="22">
        <f>E67</f>
        <v>14500000</v>
      </c>
      <c r="F66" s="25" t="s">
        <v>18</v>
      </c>
      <c r="G66" s="25" t="s">
        <v>18</v>
      </c>
    </row>
    <row r="67" spans="2:7" ht="51.75" customHeight="1">
      <c r="B67" s="68">
        <v>22080400</v>
      </c>
      <c r="C67" s="71" t="s">
        <v>182</v>
      </c>
      <c r="D67" s="22">
        <f t="shared" si="0"/>
        <v>14500000</v>
      </c>
      <c r="E67" s="22">
        <v>14500000</v>
      </c>
      <c r="F67" s="25" t="s">
        <v>18</v>
      </c>
      <c r="G67" s="25" t="s">
        <v>18</v>
      </c>
    </row>
    <row r="68" spans="2:7" ht="14.25" customHeight="1">
      <c r="B68" s="83">
        <v>22090000</v>
      </c>
      <c r="C68" s="71" t="s">
        <v>5</v>
      </c>
      <c r="D68" s="22">
        <f t="shared" si="0"/>
        <v>10000000</v>
      </c>
      <c r="E68" s="23">
        <f>SUM(E69:E72)</f>
        <v>10000000</v>
      </c>
      <c r="F68" s="25" t="s">
        <v>18</v>
      </c>
      <c r="G68" s="25" t="s">
        <v>18</v>
      </c>
    </row>
    <row r="69" spans="2:7" ht="47.25">
      <c r="B69" s="68">
        <v>22090100</v>
      </c>
      <c r="C69" s="71" t="s">
        <v>60</v>
      </c>
      <c r="D69" s="22">
        <f t="shared" si="0"/>
        <v>440000</v>
      </c>
      <c r="E69" s="23">
        <v>440000</v>
      </c>
      <c r="F69" s="25" t="s">
        <v>18</v>
      </c>
      <c r="G69" s="25" t="s">
        <v>18</v>
      </c>
    </row>
    <row r="70" spans="2:7" ht="15.75">
      <c r="B70" s="68">
        <v>22090200</v>
      </c>
      <c r="C70" s="71" t="s">
        <v>183</v>
      </c>
      <c r="D70" s="22">
        <f t="shared" si="0"/>
        <v>1100000</v>
      </c>
      <c r="E70" s="23">
        <v>1100000</v>
      </c>
      <c r="F70" s="25" t="s">
        <v>18</v>
      </c>
      <c r="G70" s="25" t="s">
        <v>18</v>
      </c>
    </row>
    <row r="71" spans="2:7" ht="48.75" customHeight="1">
      <c r="B71" s="68">
        <v>22090300</v>
      </c>
      <c r="C71" s="71" t="s">
        <v>184</v>
      </c>
      <c r="D71" s="22">
        <f t="shared" si="0"/>
        <v>14500</v>
      </c>
      <c r="E71" s="23">
        <v>14500</v>
      </c>
      <c r="F71" s="25" t="s">
        <v>18</v>
      </c>
      <c r="G71" s="25" t="s">
        <v>18</v>
      </c>
    </row>
    <row r="72" spans="2:7" ht="47.25">
      <c r="B72" s="68">
        <v>22090400</v>
      </c>
      <c r="C72" s="71" t="s">
        <v>61</v>
      </c>
      <c r="D72" s="22">
        <f t="shared" si="0"/>
        <v>8445500</v>
      </c>
      <c r="E72" s="23">
        <v>8445500</v>
      </c>
      <c r="F72" s="25" t="s">
        <v>18</v>
      </c>
      <c r="G72" s="25" t="s">
        <v>18</v>
      </c>
    </row>
    <row r="73" spans="2:7" ht="18" customHeight="1">
      <c r="B73" s="68">
        <v>24000000</v>
      </c>
      <c r="C73" s="93" t="s">
        <v>156</v>
      </c>
      <c r="D73" s="22">
        <f t="shared" si="0"/>
        <v>5448592</v>
      </c>
      <c r="E73" s="22">
        <f>E74+E75</f>
        <v>733000</v>
      </c>
      <c r="F73" s="22">
        <f>F75+F79+F82</f>
        <v>4715592</v>
      </c>
      <c r="G73" s="54">
        <f>G79+G82</f>
        <v>4013500</v>
      </c>
    </row>
    <row r="74" spans="2:7" ht="47.25">
      <c r="B74" s="68">
        <v>24030000</v>
      </c>
      <c r="C74" s="69" t="s">
        <v>27</v>
      </c>
      <c r="D74" s="22">
        <f t="shared" si="0"/>
        <v>30000</v>
      </c>
      <c r="E74" s="22">
        <v>30000</v>
      </c>
      <c r="F74" s="25" t="s">
        <v>18</v>
      </c>
      <c r="G74" s="25" t="s">
        <v>18</v>
      </c>
    </row>
    <row r="75" spans="2:7" ht="15.75">
      <c r="B75" s="68">
        <v>24060000</v>
      </c>
      <c r="C75" s="71" t="s">
        <v>7</v>
      </c>
      <c r="D75" s="22">
        <f t="shared" si="0"/>
        <v>1403000</v>
      </c>
      <c r="E75" s="22">
        <f>E76+E78</f>
        <v>703000</v>
      </c>
      <c r="F75" s="22">
        <f>F77</f>
        <v>700000</v>
      </c>
      <c r="G75" s="25" t="s">
        <v>18</v>
      </c>
    </row>
    <row r="76" spans="2:7" ht="15.75">
      <c r="B76" s="68">
        <v>24060300</v>
      </c>
      <c r="C76" s="71" t="s">
        <v>7</v>
      </c>
      <c r="D76" s="22">
        <f t="shared" si="0"/>
        <v>700000</v>
      </c>
      <c r="E76" s="23">
        <v>700000</v>
      </c>
      <c r="F76" s="25" t="s">
        <v>18</v>
      </c>
      <c r="G76" s="25" t="s">
        <v>18</v>
      </c>
    </row>
    <row r="77" spans="2:7" ht="57" customHeight="1">
      <c r="B77" s="94">
        <v>24062100</v>
      </c>
      <c r="C77" s="71" t="s">
        <v>97</v>
      </c>
      <c r="D77" s="22">
        <f t="shared" si="0"/>
        <v>700000</v>
      </c>
      <c r="E77" s="25" t="s">
        <v>18</v>
      </c>
      <c r="F77" s="22">
        <v>700000</v>
      </c>
      <c r="G77" s="25" t="s">
        <v>18</v>
      </c>
    </row>
    <row r="78" spans="2:7" ht="141.75">
      <c r="B78" s="94">
        <v>24062200</v>
      </c>
      <c r="C78" s="71" t="s">
        <v>185</v>
      </c>
      <c r="D78" s="22">
        <f t="shared" si="0"/>
        <v>3000</v>
      </c>
      <c r="E78" s="22">
        <v>3000</v>
      </c>
      <c r="F78" s="25" t="s">
        <v>18</v>
      </c>
      <c r="G78" s="25" t="s">
        <v>18</v>
      </c>
    </row>
    <row r="79" spans="2:7" ht="21.75" customHeight="1">
      <c r="B79" s="68">
        <v>24110000</v>
      </c>
      <c r="C79" s="71" t="s">
        <v>40</v>
      </c>
      <c r="D79" s="22">
        <f t="shared" si="0"/>
        <v>15592</v>
      </c>
      <c r="E79" s="72" t="s">
        <v>18</v>
      </c>
      <c r="F79" s="22">
        <f>F80+F81</f>
        <v>15592</v>
      </c>
      <c r="G79" s="22">
        <f>G80</f>
        <v>13500</v>
      </c>
    </row>
    <row r="80" spans="2:7" ht="35.25" customHeight="1">
      <c r="B80" s="90">
        <v>24110600</v>
      </c>
      <c r="C80" s="106" t="s">
        <v>98</v>
      </c>
      <c r="D80" s="22">
        <f t="shared" si="0"/>
        <v>13500</v>
      </c>
      <c r="E80" s="72" t="s">
        <v>18</v>
      </c>
      <c r="F80" s="22">
        <v>13500</v>
      </c>
      <c r="G80" s="22">
        <f>F80</f>
        <v>13500</v>
      </c>
    </row>
    <row r="81" spans="2:7" ht="63">
      <c r="B81" s="94">
        <v>24110900</v>
      </c>
      <c r="C81" s="71" t="s">
        <v>134</v>
      </c>
      <c r="D81" s="22">
        <f t="shared" si="0"/>
        <v>2092</v>
      </c>
      <c r="E81" s="72" t="s">
        <v>18</v>
      </c>
      <c r="F81" s="22">
        <v>2092</v>
      </c>
      <c r="G81" s="72" t="s">
        <v>18</v>
      </c>
    </row>
    <row r="82" spans="2:7" ht="31.5">
      <c r="B82" s="90">
        <v>24170000</v>
      </c>
      <c r="C82" s="106" t="s">
        <v>150</v>
      </c>
      <c r="D82" s="22">
        <f t="shared" si="0"/>
        <v>4000000</v>
      </c>
      <c r="E82" s="72" t="s">
        <v>18</v>
      </c>
      <c r="F82" s="22">
        <v>4000000</v>
      </c>
      <c r="G82" s="105">
        <f>F82</f>
        <v>4000000</v>
      </c>
    </row>
    <row r="83" spans="2:7" ht="18.75" customHeight="1">
      <c r="B83" s="90">
        <v>25000000</v>
      </c>
      <c r="C83" s="93" t="s">
        <v>157</v>
      </c>
      <c r="D83" s="22">
        <f t="shared" si="0"/>
        <v>67437957</v>
      </c>
      <c r="E83" s="25" t="s">
        <v>18</v>
      </c>
      <c r="F83" s="23">
        <f>F84+F89</f>
        <v>67437957</v>
      </c>
      <c r="G83" s="25" t="s">
        <v>18</v>
      </c>
    </row>
    <row r="84" spans="2:7" ht="31.5">
      <c r="B84" s="90">
        <v>25010000</v>
      </c>
      <c r="C84" s="93" t="s">
        <v>99</v>
      </c>
      <c r="D84" s="22">
        <f t="shared" si="0"/>
        <v>66694657</v>
      </c>
      <c r="E84" s="25" t="s">
        <v>18</v>
      </c>
      <c r="F84" s="23">
        <f>SUM(F85:F88)</f>
        <v>66694657</v>
      </c>
      <c r="G84" s="25" t="s">
        <v>18</v>
      </c>
    </row>
    <row r="85" spans="2:7" ht="35.25" customHeight="1">
      <c r="B85" s="90">
        <v>25010100</v>
      </c>
      <c r="C85" s="93" t="s">
        <v>100</v>
      </c>
      <c r="D85" s="22">
        <f aca="true" t="shared" si="1" ref="D85:D113">SUM(E85:F85)</f>
        <v>59517089</v>
      </c>
      <c r="E85" s="25" t="s">
        <v>18</v>
      </c>
      <c r="F85" s="23">
        <v>59517089</v>
      </c>
      <c r="G85" s="25" t="s">
        <v>18</v>
      </c>
    </row>
    <row r="86" spans="2:7" ht="31.5">
      <c r="B86" s="90">
        <v>25010200</v>
      </c>
      <c r="C86" s="93" t="s">
        <v>101</v>
      </c>
      <c r="D86" s="22">
        <f t="shared" si="1"/>
        <v>55000</v>
      </c>
      <c r="E86" s="25" t="s">
        <v>18</v>
      </c>
      <c r="F86" s="23">
        <v>55000</v>
      </c>
      <c r="G86" s="25" t="s">
        <v>18</v>
      </c>
    </row>
    <row r="87" spans="2:7" ht="20.25" customHeight="1">
      <c r="B87" s="90">
        <v>25010300</v>
      </c>
      <c r="C87" s="93" t="s">
        <v>62</v>
      </c>
      <c r="D87" s="22">
        <f t="shared" si="1"/>
        <v>6924471</v>
      </c>
      <c r="E87" s="25" t="s">
        <v>18</v>
      </c>
      <c r="F87" s="23">
        <v>6924471</v>
      </c>
      <c r="G87" s="25" t="s">
        <v>18</v>
      </c>
    </row>
    <row r="88" spans="2:7" ht="30" customHeight="1">
      <c r="B88" s="90">
        <v>25010400</v>
      </c>
      <c r="C88" s="93" t="s">
        <v>114</v>
      </c>
      <c r="D88" s="22">
        <f t="shared" si="1"/>
        <v>198097</v>
      </c>
      <c r="E88" s="25" t="s">
        <v>18</v>
      </c>
      <c r="F88" s="23">
        <v>198097</v>
      </c>
      <c r="G88" s="25" t="s">
        <v>18</v>
      </c>
    </row>
    <row r="89" spans="2:7" ht="20.25" customHeight="1">
      <c r="B89" s="90">
        <v>25020000</v>
      </c>
      <c r="C89" s="118" t="s">
        <v>63</v>
      </c>
      <c r="D89" s="22">
        <f t="shared" si="1"/>
        <v>743300</v>
      </c>
      <c r="E89" s="25" t="s">
        <v>18</v>
      </c>
      <c r="F89" s="23">
        <f>SUM(F90:F91)</f>
        <v>743300</v>
      </c>
      <c r="G89" s="25" t="s">
        <v>18</v>
      </c>
    </row>
    <row r="90" spans="2:7" ht="42" customHeight="1" hidden="1">
      <c r="B90" s="90">
        <v>25020100</v>
      </c>
      <c r="C90" s="93" t="s">
        <v>102</v>
      </c>
      <c r="D90" s="22">
        <f t="shared" si="1"/>
        <v>0</v>
      </c>
      <c r="E90" s="25" t="s">
        <v>18</v>
      </c>
      <c r="F90" s="23"/>
      <c r="G90" s="25" t="s">
        <v>18</v>
      </c>
    </row>
    <row r="91" spans="2:7" ht="115.5" customHeight="1">
      <c r="B91" s="90">
        <v>25020200</v>
      </c>
      <c r="C91" s="93" t="s">
        <v>163</v>
      </c>
      <c r="D91" s="22">
        <f t="shared" si="1"/>
        <v>743300</v>
      </c>
      <c r="E91" s="25" t="s">
        <v>18</v>
      </c>
      <c r="F91" s="23">
        <v>743300</v>
      </c>
      <c r="G91" s="25" t="s">
        <v>18</v>
      </c>
    </row>
    <row r="92" spans="2:7" ht="18.75">
      <c r="B92" s="73">
        <v>30000000</v>
      </c>
      <c r="C92" s="110" t="s">
        <v>19</v>
      </c>
      <c r="D92" s="120">
        <f t="shared" si="1"/>
        <v>4719400</v>
      </c>
      <c r="E92" s="120">
        <f>E93</f>
        <v>119400</v>
      </c>
      <c r="F92" s="121">
        <f>F93+F98</f>
        <v>4600000</v>
      </c>
      <c r="G92" s="121">
        <f>G93+G98</f>
        <v>4600000</v>
      </c>
    </row>
    <row r="93" spans="2:7" ht="15.75">
      <c r="B93" s="94">
        <v>31000000</v>
      </c>
      <c r="C93" s="93" t="s">
        <v>158</v>
      </c>
      <c r="D93" s="22">
        <f t="shared" si="1"/>
        <v>2719400</v>
      </c>
      <c r="E93" s="22">
        <f>E94+E96</f>
        <v>119400</v>
      </c>
      <c r="F93" s="24">
        <f>F97</f>
        <v>2600000</v>
      </c>
      <c r="G93" s="24">
        <f>G97</f>
        <v>2600000</v>
      </c>
    </row>
    <row r="94" spans="2:7" ht="79.5" customHeight="1">
      <c r="B94" s="94">
        <v>31010000</v>
      </c>
      <c r="C94" s="93" t="s">
        <v>103</v>
      </c>
      <c r="D94" s="22">
        <f t="shared" si="1"/>
        <v>105000</v>
      </c>
      <c r="E94" s="54">
        <f>E95</f>
        <v>105000</v>
      </c>
      <c r="F94" s="25" t="s">
        <v>18</v>
      </c>
      <c r="G94" s="25" t="s">
        <v>18</v>
      </c>
    </row>
    <row r="95" spans="2:7" ht="63" customHeight="1">
      <c r="B95" s="94">
        <v>31010200</v>
      </c>
      <c r="C95" s="70" t="s">
        <v>104</v>
      </c>
      <c r="D95" s="22">
        <f t="shared" si="1"/>
        <v>105000</v>
      </c>
      <c r="E95" s="22">
        <v>105000</v>
      </c>
      <c r="F95" s="25" t="s">
        <v>18</v>
      </c>
      <c r="G95" s="25" t="s">
        <v>18</v>
      </c>
    </row>
    <row r="96" spans="2:7" ht="31.5">
      <c r="B96" s="94">
        <v>31020000</v>
      </c>
      <c r="C96" s="93" t="s">
        <v>67</v>
      </c>
      <c r="D96" s="22">
        <f t="shared" si="1"/>
        <v>14400</v>
      </c>
      <c r="E96" s="22">
        <v>14400</v>
      </c>
      <c r="F96" s="25" t="s">
        <v>18</v>
      </c>
      <c r="G96" s="25" t="s">
        <v>18</v>
      </c>
    </row>
    <row r="97" spans="2:7" ht="47.25">
      <c r="B97" s="90">
        <v>31030000</v>
      </c>
      <c r="C97" s="106" t="s">
        <v>186</v>
      </c>
      <c r="D97" s="22">
        <f t="shared" si="1"/>
        <v>2600000</v>
      </c>
      <c r="E97" s="25" t="s">
        <v>18</v>
      </c>
      <c r="F97" s="23">
        <v>2600000</v>
      </c>
      <c r="G97" s="23">
        <f>F97</f>
        <v>2600000</v>
      </c>
    </row>
    <row r="98" spans="2:7" ht="20.25" customHeight="1">
      <c r="B98" s="94">
        <v>33000000</v>
      </c>
      <c r="C98" s="93" t="s">
        <v>159</v>
      </c>
      <c r="D98" s="22">
        <f t="shared" si="1"/>
        <v>2000000</v>
      </c>
      <c r="E98" s="25" t="s">
        <v>18</v>
      </c>
      <c r="F98" s="23">
        <f>F99</f>
        <v>2000000</v>
      </c>
      <c r="G98" s="22">
        <f>G99</f>
        <v>2000000</v>
      </c>
    </row>
    <row r="99" spans="2:7" ht="15.75">
      <c r="B99" s="90">
        <v>33010000</v>
      </c>
      <c r="C99" s="106" t="s">
        <v>105</v>
      </c>
      <c r="D99" s="22">
        <f t="shared" si="1"/>
        <v>2000000</v>
      </c>
      <c r="E99" s="25" t="s">
        <v>18</v>
      </c>
      <c r="F99" s="23">
        <f>F100</f>
        <v>2000000</v>
      </c>
      <c r="G99" s="23">
        <f>F99</f>
        <v>2000000</v>
      </c>
    </row>
    <row r="100" spans="2:7" ht="78.75">
      <c r="B100" s="90">
        <v>33010100</v>
      </c>
      <c r="C100" s="106" t="s">
        <v>164</v>
      </c>
      <c r="D100" s="22">
        <f t="shared" si="1"/>
        <v>2000000</v>
      </c>
      <c r="E100" s="25" t="s">
        <v>18</v>
      </c>
      <c r="F100" s="23">
        <v>2000000</v>
      </c>
      <c r="G100" s="23">
        <f>F100</f>
        <v>2000000</v>
      </c>
    </row>
    <row r="101" spans="2:7" ht="19.5" customHeight="1">
      <c r="B101" s="66">
        <v>40000000</v>
      </c>
      <c r="C101" s="110" t="s">
        <v>11</v>
      </c>
      <c r="D101" s="120">
        <f t="shared" si="1"/>
        <v>2026585920</v>
      </c>
      <c r="E101" s="28">
        <f>E102</f>
        <v>2026585920</v>
      </c>
      <c r="F101" s="25" t="s">
        <v>18</v>
      </c>
      <c r="G101" s="25" t="s">
        <v>18</v>
      </c>
    </row>
    <row r="102" spans="2:7" s="26" customFormat="1" ht="18" customHeight="1">
      <c r="B102" s="68">
        <v>41030000</v>
      </c>
      <c r="C102" s="71" t="s">
        <v>13</v>
      </c>
      <c r="D102" s="22">
        <f t="shared" si="1"/>
        <v>2026585920</v>
      </c>
      <c r="E102" s="22">
        <f>SUM(E103:E110)</f>
        <v>2026585920</v>
      </c>
      <c r="F102" s="25" t="s">
        <v>18</v>
      </c>
      <c r="G102" s="25" t="s">
        <v>18</v>
      </c>
    </row>
    <row r="103" spans="2:7" ht="94.5">
      <c r="B103" s="115">
        <v>41030600</v>
      </c>
      <c r="C103" s="119" t="s">
        <v>187</v>
      </c>
      <c r="D103" s="22">
        <f t="shared" si="1"/>
        <v>554559120</v>
      </c>
      <c r="E103" s="84">
        <v>554559120</v>
      </c>
      <c r="F103" s="25" t="s">
        <v>18</v>
      </c>
      <c r="G103" s="25" t="s">
        <v>18</v>
      </c>
    </row>
    <row r="104" spans="2:7" ht="110.25">
      <c r="B104" s="115">
        <v>41030800</v>
      </c>
      <c r="C104" s="119" t="s">
        <v>75</v>
      </c>
      <c r="D104" s="22">
        <f>SUM(E104:F104)</f>
        <v>449516200</v>
      </c>
      <c r="E104" s="22">
        <v>449516200</v>
      </c>
      <c r="F104" s="25" t="s">
        <v>18</v>
      </c>
      <c r="G104" s="25" t="s">
        <v>18</v>
      </c>
    </row>
    <row r="105" spans="2:7" ht="224.25" customHeight="1">
      <c r="B105" s="115">
        <v>41030900</v>
      </c>
      <c r="C105" s="119" t="s">
        <v>145</v>
      </c>
      <c r="D105" s="22">
        <f t="shared" si="1"/>
        <v>57274200</v>
      </c>
      <c r="E105" s="22">
        <v>57274200</v>
      </c>
      <c r="F105" s="25" t="s">
        <v>18</v>
      </c>
      <c r="G105" s="25" t="s">
        <v>18</v>
      </c>
    </row>
    <row r="106" spans="2:7" ht="63">
      <c r="B106" s="115">
        <v>41031000</v>
      </c>
      <c r="C106" s="119" t="s">
        <v>44</v>
      </c>
      <c r="D106" s="22">
        <f t="shared" si="1"/>
        <v>315600</v>
      </c>
      <c r="E106" s="22">
        <v>315600</v>
      </c>
      <c r="F106" s="25" t="s">
        <v>18</v>
      </c>
      <c r="G106" s="25" t="s">
        <v>18</v>
      </c>
    </row>
    <row r="107" spans="2:7" ht="31.5">
      <c r="B107" s="115">
        <v>41033900</v>
      </c>
      <c r="C107" s="119" t="s">
        <v>188</v>
      </c>
      <c r="D107" s="22">
        <f t="shared" si="1"/>
        <v>455576700</v>
      </c>
      <c r="E107" s="22">
        <v>455576700</v>
      </c>
      <c r="F107" s="25" t="s">
        <v>18</v>
      </c>
      <c r="G107" s="25" t="s">
        <v>18</v>
      </c>
    </row>
    <row r="108" spans="2:7" ht="31.5">
      <c r="B108" s="115">
        <v>41034200</v>
      </c>
      <c r="C108" s="119" t="s">
        <v>189</v>
      </c>
      <c r="D108" s="22">
        <f t="shared" si="1"/>
        <v>507152500</v>
      </c>
      <c r="E108" s="22">
        <v>507152500</v>
      </c>
      <c r="F108" s="25" t="s">
        <v>18</v>
      </c>
      <c r="G108" s="25" t="s">
        <v>18</v>
      </c>
    </row>
    <row r="109" spans="2:7" ht="15.75">
      <c r="B109" s="115">
        <v>41035000</v>
      </c>
      <c r="C109" s="119" t="s">
        <v>32</v>
      </c>
      <c r="D109" s="22">
        <f t="shared" si="1"/>
        <v>906000</v>
      </c>
      <c r="E109" s="22">
        <v>906000</v>
      </c>
      <c r="F109" s="25" t="s">
        <v>18</v>
      </c>
      <c r="G109" s="25" t="s">
        <v>18</v>
      </c>
    </row>
    <row r="110" spans="2:7" ht="109.5" customHeight="1">
      <c r="B110" s="115">
        <v>41035800</v>
      </c>
      <c r="C110" s="119" t="s">
        <v>161</v>
      </c>
      <c r="D110" s="22">
        <f t="shared" si="1"/>
        <v>1285600</v>
      </c>
      <c r="E110" s="22">
        <v>1285600</v>
      </c>
      <c r="F110" s="44" t="s">
        <v>18</v>
      </c>
      <c r="G110" s="44" t="s">
        <v>18</v>
      </c>
    </row>
    <row r="111" spans="2:7" ht="24" customHeight="1">
      <c r="B111" s="66">
        <v>50000000</v>
      </c>
      <c r="C111" s="110" t="s">
        <v>20</v>
      </c>
      <c r="D111" s="120">
        <f t="shared" si="1"/>
        <v>200000</v>
      </c>
      <c r="E111" s="44" t="s">
        <v>18</v>
      </c>
      <c r="F111" s="44">
        <f>F112</f>
        <v>200000</v>
      </c>
      <c r="G111" s="44" t="s">
        <v>18</v>
      </c>
    </row>
    <row r="112" spans="2:7" ht="54" customHeight="1">
      <c r="B112" s="68">
        <v>50110000</v>
      </c>
      <c r="C112" s="71" t="s">
        <v>106</v>
      </c>
      <c r="D112" s="22">
        <f t="shared" si="1"/>
        <v>200000</v>
      </c>
      <c r="E112" s="44" t="s">
        <v>18</v>
      </c>
      <c r="F112" s="81">
        <v>200000</v>
      </c>
      <c r="G112" s="44" t="s">
        <v>18</v>
      </c>
    </row>
    <row r="113" spans="2:7" s="26" customFormat="1" ht="25.5" customHeight="1" thickBot="1">
      <c r="B113" s="111"/>
      <c r="C113" s="112" t="s">
        <v>160</v>
      </c>
      <c r="D113" s="123">
        <f t="shared" si="1"/>
        <v>3902661969</v>
      </c>
      <c r="E113" s="124">
        <f>E13+E54+E92+E101</f>
        <v>3825648420</v>
      </c>
      <c r="F113" s="124">
        <f>F54+F92+F111</f>
        <v>77013549</v>
      </c>
      <c r="G113" s="124">
        <f>G54+G92</f>
        <v>8673500</v>
      </c>
    </row>
    <row r="114" ht="13.5" customHeight="1"/>
    <row r="115" ht="18.75">
      <c r="B115" s="116"/>
    </row>
    <row r="116" spans="2:6" ht="26.25">
      <c r="B116" s="127" t="s">
        <v>149</v>
      </c>
      <c r="C116" s="128"/>
      <c r="D116" s="128"/>
      <c r="E116" s="128"/>
      <c r="F116" s="130" t="s">
        <v>190</v>
      </c>
    </row>
    <row r="122" ht="12.75">
      <c r="E122" s="4"/>
    </row>
  </sheetData>
  <sheetProtection/>
  <mergeCells count="6">
    <mergeCell ref="C7:G7"/>
    <mergeCell ref="B10:B11"/>
    <mergeCell ref="C10:C11"/>
    <mergeCell ref="E10:E11"/>
    <mergeCell ref="F10:G10"/>
    <mergeCell ref="D10:D11"/>
  </mergeCells>
  <printOptions/>
  <pageMargins left="1.08" right="0.15748031496062992" top="0.5905511811023623" bottom="0.4330708661417323" header="0.4330708661417323" footer="0.3937007874015748"/>
  <pageSetup fitToHeight="4" horizontalDpi="600" verticalDpi="600" orientation="portrait" paperSize="9" scale="68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0"/>
  <sheetViews>
    <sheetView showGridLines="0" view="pageBreakPreview" zoomScale="91" zoomScaleNormal="82" zoomScaleSheetLayoutView="91" zoomScalePageLayoutView="0" workbookViewId="0" topLeftCell="A1">
      <pane xSplit="2" ySplit="7" topLeftCell="C1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21" sqref="D121"/>
    </sheetView>
  </sheetViews>
  <sheetFormatPr defaultColWidth="9.00390625" defaultRowHeight="12.75"/>
  <cols>
    <col min="1" max="1" width="11.25390625" style="0" customWidth="1"/>
    <col min="2" max="2" width="108.625" style="1" customWidth="1"/>
    <col min="3" max="3" width="25.875" style="0" customWidth="1"/>
    <col min="4" max="4" width="10.25390625" style="0" customWidth="1"/>
  </cols>
  <sheetData>
    <row r="1" ht="12" customHeight="1">
      <c r="C1" s="46" t="s">
        <v>49</v>
      </c>
    </row>
    <row r="2" spans="3:4" ht="15.75" customHeight="1">
      <c r="C2" s="46" t="s">
        <v>51</v>
      </c>
      <c r="D2" s="50"/>
    </row>
    <row r="3" spans="1:3" s="9" customFormat="1" ht="21" customHeight="1">
      <c r="A3" s="131" t="s">
        <v>79</v>
      </c>
      <c r="B3" s="131"/>
      <c r="C3" s="131"/>
    </row>
    <row r="4" spans="1:3" s="10" customFormat="1" ht="12" customHeight="1">
      <c r="A4" s="12"/>
      <c r="B4" s="13"/>
      <c r="C4" s="29" t="s">
        <v>22</v>
      </c>
    </row>
    <row r="5" spans="1:4" s="11" customFormat="1" ht="17.25" customHeight="1">
      <c r="A5" s="144" t="s">
        <v>50</v>
      </c>
      <c r="B5" s="147" t="s">
        <v>31</v>
      </c>
      <c r="C5" s="140" t="s">
        <v>16</v>
      </c>
      <c r="D5" s="35"/>
    </row>
    <row r="6" spans="1:4" s="11" customFormat="1" ht="12" customHeight="1">
      <c r="A6" s="145"/>
      <c r="B6" s="148"/>
      <c r="C6" s="141"/>
      <c r="D6" s="35"/>
    </row>
    <row r="7" spans="1:3" s="19" customFormat="1" ht="15.75" customHeight="1">
      <c r="A7" s="146"/>
      <c r="B7" s="149"/>
      <c r="C7" s="142"/>
    </row>
    <row r="8" spans="1:3" ht="21" customHeight="1">
      <c r="A8" s="47"/>
      <c r="B8" s="62" t="s">
        <v>25</v>
      </c>
      <c r="C8" s="45">
        <f>C9+C14+C15</f>
        <v>1093885500</v>
      </c>
    </row>
    <row r="9" spans="1:3" s="15" customFormat="1" ht="16.5" customHeight="1">
      <c r="A9" s="55">
        <v>11010000</v>
      </c>
      <c r="B9" s="56" t="s">
        <v>21</v>
      </c>
      <c r="C9" s="53">
        <f>SUM(C10:C13)</f>
        <v>1067000000</v>
      </c>
    </row>
    <row r="10" spans="1:3" s="15" customFormat="1" ht="16.5" customHeight="1">
      <c r="A10" s="14">
        <v>11010100</v>
      </c>
      <c r="B10" s="8"/>
      <c r="C10" s="30">
        <f>'Додаток № 1'!E16</f>
        <v>955000000</v>
      </c>
    </row>
    <row r="11" spans="1:3" s="15" customFormat="1" ht="16.5" customHeight="1">
      <c r="A11" s="14">
        <v>11010200</v>
      </c>
      <c r="B11" s="8"/>
      <c r="C11" s="30">
        <f>'Додаток № 1'!E17</f>
        <v>60000000</v>
      </c>
    </row>
    <row r="12" spans="1:3" s="15" customFormat="1" ht="16.5" customHeight="1">
      <c r="A12" s="14">
        <v>11010400</v>
      </c>
      <c r="B12" s="8"/>
      <c r="C12" s="30">
        <f>'Додаток № 1'!E18</f>
        <v>32000000</v>
      </c>
    </row>
    <row r="13" spans="1:3" s="15" customFormat="1" ht="16.5" customHeight="1">
      <c r="A13" s="14">
        <v>11010500</v>
      </c>
      <c r="B13" s="8"/>
      <c r="C13" s="30">
        <f>'Додаток № 1'!E19</f>
        <v>20000000</v>
      </c>
    </row>
    <row r="14" spans="1:3" s="15" customFormat="1" ht="20.25" customHeight="1">
      <c r="A14" s="55">
        <v>22010300</v>
      </c>
      <c r="B14" s="56" t="s">
        <v>108</v>
      </c>
      <c r="C14" s="53">
        <f>'Додаток № 1'!E65</f>
        <v>18000000</v>
      </c>
    </row>
    <row r="15" spans="1:3" s="15" customFormat="1" ht="16.5" customHeight="1">
      <c r="A15" s="55">
        <v>22090000</v>
      </c>
      <c r="B15" s="56" t="s">
        <v>5</v>
      </c>
      <c r="C15" s="53">
        <f>C16+C17</f>
        <v>8885500</v>
      </c>
    </row>
    <row r="16" spans="1:3" s="15" customFormat="1" ht="18.75" customHeight="1">
      <c r="A16" s="14">
        <v>22090100</v>
      </c>
      <c r="B16" s="8" t="s">
        <v>64</v>
      </c>
      <c r="C16" s="30">
        <f>'Додаток № 1'!E69</f>
        <v>440000</v>
      </c>
    </row>
    <row r="17" spans="1:3" s="15" customFormat="1" ht="18.75" customHeight="1">
      <c r="A17" s="14">
        <v>22090400</v>
      </c>
      <c r="B17" s="8" t="s">
        <v>65</v>
      </c>
      <c r="C17" s="30">
        <f>'Додаток № 1'!E72</f>
        <v>8445500</v>
      </c>
    </row>
    <row r="18" spans="1:4" ht="19.5" customHeight="1">
      <c r="A18" s="47"/>
      <c r="B18" s="89" t="s">
        <v>28</v>
      </c>
      <c r="C18" s="45" t="e">
        <f>C19+C21+C22+C27+C30+C34+C35+C36+C37+C38+C39+C40+C41+C42+C43</f>
        <v>#REF!</v>
      </c>
      <c r="D18" s="15"/>
    </row>
    <row r="19" spans="1:3" s="15" customFormat="1" ht="21" customHeight="1">
      <c r="A19" s="55">
        <v>11020000</v>
      </c>
      <c r="B19" s="56" t="s">
        <v>26</v>
      </c>
      <c r="C19" s="53">
        <f>'Додаток № 1'!E22</f>
        <v>1762500</v>
      </c>
    </row>
    <row r="20" spans="1:3" s="15" customFormat="1" ht="16.5" customHeight="1">
      <c r="A20" s="55">
        <v>13010000</v>
      </c>
      <c r="B20" s="56" t="s">
        <v>23</v>
      </c>
      <c r="C20" s="53" t="e">
        <f>'Додаток № 1'!#REF!</f>
        <v>#REF!</v>
      </c>
    </row>
    <row r="21" spans="1:3" s="15" customFormat="1" ht="16.5" customHeight="1">
      <c r="A21" s="55">
        <v>13030000</v>
      </c>
      <c r="B21" s="56" t="s">
        <v>71</v>
      </c>
      <c r="C21" s="53" t="e">
        <f>'Додаток № 1'!#REF!</f>
        <v>#REF!</v>
      </c>
    </row>
    <row r="22" spans="1:3" s="15" customFormat="1" ht="16.5" customHeight="1">
      <c r="A22" s="55">
        <v>13050000</v>
      </c>
      <c r="B22" s="56" t="s">
        <v>2</v>
      </c>
      <c r="C22" s="53" t="e">
        <f>SUM(C23:C26)</f>
        <v>#REF!</v>
      </c>
    </row>
    <row r="23" spans="1:3" s="15" customFormat="1" ht="16.5" customHeight="1">
      <c r="A23" s="57">
        <v>13050100</v>
      </c>
      <c r="B23" s="58" t="s">
        <v>56</v>
      </c>
      <c r="C23" s="30" t="e">
        <f>'Додаток № 1'!#REF!</f>
        <v>#REF!</v>
      </c>
    </row>
    <row r="24" spans="1:3" s="15" customFormat="1" ht="16.5" customHeight="1">
      <c r="A24" s="57">
        <v>13050200</v>
      </c>
      <c r="B24" s="8" t="s">
        <v>57</v>
      </c>
      <c r="C24" s="30" t="e">
        <f>'Додаток № 1'!#REF!</f>
        <v>#REF!</v>
      </c>
    </row>
    <row r="25" spans="1:3" s="15" customFormat="1" ht="16.5" customHeight="1">
      <c r="A25" s="57">
        <v>13050300</v>
      </c>
      <c r="B25" s="8" t="s">
        <v>58</v>
      </c>
      <c r="C25" s="30" t="e">
        <f>'Додаток № 1'!#REF!</f>
        <v>#REF!</v>
      </c>
    </row>
    <row r="26" spans="1:3" s="15" customFormat="1" ht="16.5" customHeight="1">
      <c r="A26" s="57">
        <v>13050500</v>
      </c>
      <c r="B26" s="8" t="s">
        <v>59</v>
      </c>
      <c r="C26" s="30" t="e">
        <f>'Додаток № 1'!#REF!</f>
        <v>#REF!</v>
      </c>
    </row>
    <row r="27" spans="1:3" s="15" customFormat="1" ht="16.5" customHeight="1">
      <c r="A27" s="82">
        <v>16010000</v>
      </c>
      <c r="B27" s="56" t="s">
        <v>126</v>
      </c>
      <c r="C27" s="30" t="e">
        <f>SUM(C28:C29)</f>
        <v>#REF!</v>
      </c>
    </row>
    <row r="28" spans="1:3" s="15" customFormat="1" ht="16.5" customHeight="1">
      <c r="A28" s="68">
        <v>16010100</v>
      </c>
      <c r="B28" s="63" t="s">
        <v>120</v>
      </c>
      <c r="C28" s="30" t="e">
        <f>'Додаток № 1'!#REF!</f>
        <v>#REF!</v>
      </c>
    </row>
    <row r="29" spans="1:3" s="15" customFormat="1" ht="16.5" customHeight="1">
      <c r="A29" s="68">
        <v>16010200</v>
      </c>
      <c r="B29" s="63" t="s">
        <v>121</v>
      </c>
      <c r="C29" s="30" t="e">
        <f>'Додаток № 1'!#REF!</f>
        <v>#REF!</v>
      </c>
    </row>
    <row r="30" spans="1:3" s="15" customFormat="1" ht="15" customHeight="1">
      <c r="A30" s="55">
        <v>18000000</v>
      </c>
      <c r="B30" s="56" t="s">
        <v>3</v>
      </c>
      <c r="C30" s="53" t="e">
        <f>SUM(C31:C33)</f>
        <v>#REF!</v>
      </c>
    </row>
    <row r="31" spans="1:3" s="15" customFormat="1" ht="15" customHeight="1">
      <c r="A31" s="55">
        <v>18020000</v>
      </c>
      <c r="B31" s="8" t="s">
        <v>80</v>
      </c>
      <c r="C31" s="85">
        <f>'Додаток № 1'!E35</f>
        <v>13500</v>
      </c>
    </row>
    <row r="32" spans="1:3" s="15" customFormat="1" ht="15" customHeight="1">
      <c r="A32" s="55">
        <v>18030000</v>
      </c>
      <c r="B32" s="8" t="s">
        <v>81</v>
      </c>
      <c r="C32" s="30">
        <f>'Додаток № 1'!E43</f>
        <v>250000</v>
      </c>
    </row>
    <row r="33" spans="1:3" s="15" customFormat="1" ht="15" customHeight="1">
      <c r="A33" s="55">
        <v>18040000</v>
      </c>
      <c r="B33" s="8" t="s">
        <v>83</v>
      </c>
      <c r="C33" s="30" t="e">
        <f>'Додаток № 1'!#REF!</f>
        <v>#REF!</v>
      </c>
    </row>
    <row r="34" spans="1:3" s="15" customFormat="1" ht="25.5">
      <c r="A34" s="55">
        <v>21010300</v>
      </c>
      <c r="B34" s="56" t="s">
        <v>72</v>
      </c>
      <c r="C34" s="53">
        <f>'Додаток № 1'!E56</f>
        <v>4984800</v>
      </c>
    </row>
    <row r="35" spans="1:3" s="15" customFormat="1" ht="24" customHeight="1">
      <c r="A35" s="55">
        <v>21050000</v>
      </c>
      <c r="B35" s="56" t="s">
        <v>96</v>
      </c>
      <c r="C35" s="53" t="e">
        <f>'Додаток № 1'!#REF!</f>
        <v>#REF!</v>
      </c>
    </row>
    <row r="36" spans="1:3" s="15" customFormat="1" ht="21" customHeight="1">
      <c r="A36" s="55">
        <v>21080500</v>
      </c>
      <c r="B36" s="56" t="s">
        <v>47</v>
      </c>
      <c r="C36" s="53">
        <f>'Додаток № 1'!E59</f>
        <v>200000</v>
      </c>
    </row>
    <row r="37" spans="1:3" s="15" customFormat="1" ht="21.75" customHeight="1">
      <c r="A37" s="55">
        <v>21080900</v>
      </c>
      <c r="B37" s="56" t="s">
        <v>53</v>
      </c>
      <c r="C37" s="53" t="e">
        <f>'Додаток № 1'!#REF!</f>
        <v>#REF!</v>
      </c>
    </row>
    <row r="38" spans="1:3" s="15" customFormat="1" ht="21.75" customHeight="1">
      <c r="A38" s="55">
        <v>21081100</v>
      </c>
      <c r="B38" s="56" t="s">
        <v>6</v>
      </c>
      <c r="C38" s="53">
        <f>'Додаток № 1'!E61</f>
        <v>97000</v>
      </c>
    </row>
    <row r="39" spans="1:3" s="15" customFormat="1" ht="25.5">
      <c r="A39" s="55">
        <v>22080400</v>
      </c>
      <c r="B39" s="56" t="s">
        <v>77</v>
      </c>
      <c r="C39" s="53">
        <f>'Додаток № 1'!E67</f>
        <v>14500000</v>
      </c>
    </row>
    <row r="40" spans="1:3" s="15" customFormat="1" ht="25.5">
      <c r="A40" s="55">
        <v>24030000</v>
      </c>
      <c r="B40" s="56" t="s">
        <v>27</v>
      </c>
      <c r="C40" s="53">
        <f>'Додаток № 1'!E74</f>
        <v>30000</v>
      </c>
    </row>
    <row r="41" spans="1:3" s="15" customFormat="1" ht="16.5" customHeight="1">
      <c r="A41" s="55">
        <v>24060300</v>
      </c>
      <c r="B41" s="56" t="s">
        <v>7</v>
      </c>
      <c r="C41" s="53">
        <f>'Додаток № 1'!E76</f>
        <v>700000</v>
      </c>
    </row>
    <row r="42" spans="1:3" s="15" customFormat="1" ht="16.5" customHeight="1">
      <c r="A42" s="55">
        <v>31010000</v>
      </c>
      <c r="B42" s="61" t="s">
        <v>69</v>
      </c>
      <c r="C42" s="53">
        <f>'Додаток № 1'!E95</f>
        <v>105000</v>
      </c>
    </row>
    <row r="43" spans="1:3" s="15" customFormat="1" ht="20.25" customHeight="1">
      <c r="A43" s="55">
        <v>31020000</v>
      </c>
      <c r="B43" s="2" t="s">
        <v>66</v>
      </c>
      <c r="C43" s="53">
        <f>'Додаток № 1'!E96</f>
        <v>14400</v>
      </c>
    </row>
    <row r="44" spans="1:4" ht="28.5" customHeight="1">
      <c r="A44" s="47"/>
      <c r="B44" s="86" t="s">
        <v>36</v>
      </c>
      <c r="C44" s="87" t="e">
        <f>C8+C18</f>
        <v>#REF!</v>
      </c>
      <c r="D44" s="15"/>
    </row>
    <row r="45" spans="1:3" s="17" customFormat="1" ht="18" customHeight="1">
      <c r="A45" s="16">
        <v>40000000</v>
      </c>
      <c r="B45" s="79" t="s">
        <v>11</v>
      </c>
      <c r="C45" s="60" t="e">
        <f>C46+C54</f>
        <v>#REF!</v>
      </c>
    </row>
    <row r="46" spans="1:3" s="17" customFormat="1" ht="19.5" customHeight="1">
      <c r="A46" s="16">
        <v>41020000</v>
      </c>
      <c r="B46" s="79" t="s">
        <v>12</v>
      </c>
      <c r="C46" s="31" t="e">
        <f>SUM(C47:C53)</f>
        <v>#REF!</v>
      </c>
    </row>
    <row r="47" spans="1:3" s="15" customFormat="1" ht="13.5" customHeight="1">
      <c r="A47" s="18">
        <v>41020600</v>
      </c>
      <c r="B47" s="20" t="s">
        <v>55</v>
      </c>
      <c r="C47" s="30" t="e">
        <f>'Додаток № 1'!#REF!</f>
        <v>#REF!</v>
      </c>
    </row>
    <row r="48" spans="1:3" s="15" customFormat="1" ht="27" customHeight="1">
      <c r="A48" s="18">
        <v>41021000</v>
      </c>
      <c r="B48" s="76" t="s">
        <v>132</v>
      </c>
      <c r="C48" s="30" t="e">
        <f>'Додаток № 1'!#REF!</f>
        <v>#REF!</v>
      </c>
    </row>
    <row r="49" spans="1:3" s="15" customFormat="1" ht="30">
      <c r="A49" s="18">
        <v>41021100</v>
      </c>
      <c r="B49" s="102" t="s">
        <v>129</v>
      </c>
      <c r="C49" s="30" t="e">
        <f>'Додаток № 1'!#REF!</f>
        <v>#REF!</v>
      </c>
    </row>
    <row r="50" spans="1:3" s="15" customFormat="1" ht="30">
      <c r="A50" s="18">
        <v>41021200</v>
      </c>
      <c r="B50" s="102" t="s">
        <v>146</v>
      </c>
      <c r="C50" s="30" t="e">
        <f>'Додаток № 1'!#REF!</f>
        <v>#REF!</v>
      </c>
    </row>
    <row r="51" spans="1:3" s="15" customFormat="1" ht="60" customHeight="1">
      <c r="A51" s="18">
        <v>41021600</v>
      </c>
      <c r="B51" s="76" t="s">
        <v>130</v>
      </c>
      <c r="C51" s="30" t="e">
        <f>'Додаток № 1'!#REF!</f>
        <v>#REF!</v>
      </c>
    </row>
    <row r="52" spans="1:3" s="15" customFormat="1" ht="20.25" customHeight="1">
      <c r="A52" s="18">
        <v>41021800</v>
      </c>
      <c r="B52" s="76" t="s">
        <v>147</v>
      </c>
      <c r="C52" s="30" t="e">
        <f>'Додаток № 1'!#REF!</f>
        <v>#REF!</v>
      </c>
    </row>
    <row r="53" spans="1:3" s="15" customFormat="1" ht="33.75" customHeight="1">
      <c r="A53" s="18">
        <v>41021900</v>
      </c>
      <c r="B53" s="76" t="s">
        <v>148</v>
      </c>
      <c r="C53" s="30" t="e">
        <f>'Додаток № 1'!#REF!</f>
        <v>#REF!</v>
      </c>
    </row>
    <row r="54" spans="1:3" s="17" customFormat="1" ht="18.75" customHeight="1">
      <c r="A54" s="16">
        <v>41030000</v>
      </c>
      <c r="B54" s="79" t="s">
        <v>13</v>
      </c>
      <c r="C54" s="60" t="e">
        <f>SUM(C55:C68)</f>
        <v>#REF!</v>
      </c>
    </row>
    <row r="55" spans="1:3" s="15" customFormat="1" ht="19.5" customHeight="1" hidden="1">
      <c r="A55" s="18">
        <v>41030300</v>
      </c>
      <c r="B55" s="20" t="s">
        <v>41</v>
      </c>
      <c r="C55" s="30" t="e">
        <f>'Додаток № 1'!#REF!</f>
        <v>#REF!</v>
      </c>
    </row>
    <row r="56" spans="1:3" s="15" customFormat="1" ht="22.5" customHeight="1" hidden="1">
      <c r="A56" s="18">
        <v>41030500</v>
      </c>
      <c r="B56" s="20" t="s">
        <v>34</v>
      </c>
      <c r="C56" s="30" t="e">
        <f>'Додаток № 1'!#REF!</f>
        <v>#REF!</v>
      </c>
    </row>
    <row r="57" spans="1:3" s="15" customFormat="1" ht="24">
      <c r="A57" s="18">
        <v>41030600</v>
      </c>
      <c r="B57" s="20" t="s">
        <v>45</v>
      </c>
      <c r="C57" s="30">
        <f>'Додаток № 1'!E103</f>
        <v>554559120</v>
      </c>
    </row>
    <row r="58" spans="1:3" s="15" customFormat="1" ht="36">
      <c r="A58" s="18">
        <v>41030800</v>
      </c>
      <c r="B58" s="64" t="s">
        <v>75</v>
      </c>
      <c r="C58" s="30">
        <f>'Додаток № 1'!E104</f>
        <v>449516200</v>
      </c>
    </row>
    <row r="59" spans="1:3" s="15" customFormat="1" ht="60">
      <c r="A59" s="18">
        <v>41030900</v>
      </c>
      <c r="B59" s="64" t="s">
        <v>74</v>
      </c>
      <c r="C59" s="30">
        <f>'Додаток № 1'!E105</f>
        <v>57274200</v>
      </c>
    </row>
    <row r="60" spans="1:3" s="15" customFormat="1" ht="24">
      <c r="A60" s="18">
        <v>41031000</v>
      </c>
      <c r="B60" s="20" t="s">
        <v>44</v>
      </c>
      <c r="C60" s="30">
        <f>'Додаток № 1'!E106</f>
        <v>315600</v>
      </c>
    </row>
    <row r="61" spans="1:3" s="15" customFormat="1" ht="31.5" customHeight="1" hidden="1">
      <c r="A61" s="18">
        <v>41032700</v>
      </c>
      <c r="B61" s="88" t="s">
        <v>109</v>
      </c>
      <c r="C61" s="30" t="e">
        <f>'Додаток № 1'!#REF!</f>
        <v>#REF!</v>
      </c>
    </row>
    <row r="62" spans="1:3" s="15" customFormat="1" ht="15" hidden="1">
      <c r="A62" s="18">
        <v>41033800</v>
      </c>
      <c r="B62" s="76" t="s">
        <v>131</v>
      </c>
      <c r="C62" s="30" t="e">
        <f>'Додаток № 1'!#REF!</f>
        <v>#REF!</v>
      </c>
    </row>
    <row r="63" spans="1:3" s="15" customFormat="1" ht="36" hidden="1">
      <c r="A63" s="18">
        <v>41034200</v>
      </c>
      <c r="B63" s="20" t="s">
        <v>84</v>
      </c>
      <c r="C63" s="30" t="e">
        <f>'Додаток № 1'!#REF!</f>
        <v>#REF!</v>
      </c>
    </row>
    <row r="64" spans="1:3" s="15" customFormat="1" ht="31.5" customHeight="1" hidden="1">
      <c r="A64" s="18">
        <v>41034500</v>
      </c>
      <c r="B64" s="88" t="s">
        <v>85</v>
      </c>
      <c r="C64" s="30" t="e">
        <f>'Додаток № 1'!#REF!</f>
        <v>#REF!</v>
      </c>
    </row>
    <row r="65" spans="1:3" s="15" customFormat="1" ht="18.75" customHeight="1">
      <c r="A65" s="18">
        <v>41035000</v>
      </c>
      <c r="B65" s="78" t="s">
        <v>32</v>
      </c>
      <c r="C65" s="30" t="e">
        <f>'Додаток № 1'!#REF!</f>
        <v>#REF!</v>
      </c>
    </row>
    <row r="66" spans="1:3" s="15" customFormat="1" ht="44.25" customHeight="1">
      <c r="A66" s="18">
        <v>41035800</v>
      </c>
      <c r="B66" s="78" t="s">
        <v>48</v>
      </c>
      <c r="C66" s="36">
        <f>'Додаток № 1'!E110</f>
        <v>1285600</v>
      </c>
    </row>
    <row r="67" spans="1:3" s="15" customFormat="1" ht="15.75" customHeight="1">
      <c r="A67" s="18">
        <v>41037800</v>
      </c>
      <c r="B67" s="103" t="s">
        <v>135</v>
      </c>
      <c r="C67" s="30" t="e">
        <f>'Додаток № 1'!#REF!</f>
        <v>#REF!</v>
      </c>
    </row>
    <row r="68" spans="1:3" s="15" customFormat="1" ht="12.75">
      <c r="A68" s="18"/>
      <c r="B68" s="20"/>
      <c r="C68" s="30"/>
    </row>
    <row r="69" spans="1:3" ht="25.5" customHeight="1">
      <c r="A69" s="47"/>
      <c r="B69" s="79" t="s">
        <v>38</v>
      </c>
      <c r="C69" s="59" t="e">
        <f>C44+C45</f>
        <v>#REF!</v>
      </c>
    </row>
    <row r="70" ht="18.75" customHeight="1">
      <c r="C70" s="4"/>
    </row>
    <row r="71" spans="1:3" ht="18.75" customHeight="1">
      <c r="A71" s="66">
        <v>12020000</v>
      </c>
      <c r="B71" s="67" t="s">
        <v>115</v>
      </c>
      <c r="C71" s="100" t="e">
        <f>SUM(C72:C74)</f>
        <v>#REF!</v>
      </c>
    </row>
    <row r="72" spans="1:3" ht="18.75" customHeight="1">
      <c r="A72" s="68">
        <v>12020100</v>
      </c>
      <c r="B72" s="63" t="s">
        <v>116</v>
      </c>
      <c r="C72" s="100" t="e">
        <f>'Додаток № 1'!#REF!</f>
        <v>#REF!</v>
      </c>
    </row>
    <row r="73" spans="1:3" ht="18.75" customHeight="1">
      <c r="A73" s="68">
        <v>12020200</v>
      </c>
      <c r="B73" s="63" t="s">
        <v>117</v>
      </c>
      <c r="C73" s="100" t="e">
        <f>'Додаток № 1'!#REF!</f>
        <v>#REF!</v>
      </c>
    </row>
    <row r="74" spans="1:3" ht="18.75" customHeight="1">
      <c r="A74" s="68">
        <v>12020400</v>
      </c>
      <c r="B74" s="63" t="s">
        <v>118</v>
      </c>
      <c r="C74" s="100" t="e">
        <f>'Додаток № 1'!#REF!</f>
        <v>#REF!</v>
      </c>
    </row>
    <row r="75" spans="1:3" s="15" customFormat="1" ht="23.25" customHeight="1">
      <c r="A75" s="82">
        <v>12030000</v>
      </c>
      <c r="B75" s="98" t="s">
        <v>82</v>
      </c>
      <c r="C75" s="30" t="e">
        <f>SUM(C76:C79)</f>
        <v>#REF!</v>
      </c>
    </row>
    <row r="76" spans="1:3" s="15" customFormat="1" ht="24" customHeight="1">
      <c r="A76" s="83">
        <v>12030100</v>
      </c>
      <c r="B76" s="99" t="s">
        <v>87</v>
      </c>
      <c r="C76" s="30" t="e">
        <f>'Додаток № 1'!#REF!</f>
        <v>#REF!</v>
      </c>
    </row>
    <row r="77" spans="1:3" s="15" customFormat="1" ht="22.5" customHeight="1">
      <c r="A77" s="83">
        <v>12030200</v>
      </c>
      <c r="B77" s="99" t="s">
        <v>88</v>
      </c>
      <c r="C77" s="30" t="e">
        <f>'Додаток № 1'!#REF!</f>
        <v>#REF!</v>
      </c>
    </row>
    <row r="78" spans="1:3" s="15" customFormat="1" ht="22.5" customHeight="1">
      <c r="A78" s="83">
        <v>12030300</v>
      </c>
      <c r="B78" s="99" t="s">
        <v>139</v>
      </c>
      <c r="C78" s="30" t="e">
        <f>'Додаток № 1'!#REF!</f>
        <v>#REF!</v>
      </c>
    </row>
    <row r="79" spans="1:3" s="15" customFormat="1" ht="22.5" customHeight="1">
      <c r="A79" s="83">
        <v>12030400</v>
      </c>
      <c r="B79" s="99" t="s">
        <v>119</v>
      </c>
      <c r="C79" s="30" t="e">
        <f>'Додаток № 1'!#REF!</f>
        <v>#REF!</v>
      </c>
    </row>
    <row r="80" spans="1:3" s="15" customFormat="1" ht="22.5" customHeight="1">
      <c r="A80" s="55">
        <v>18010000</v>
      </c>
      <c r="B80" s="99" t="s">
        <v>136</v>
      </c>
      <c r="C80" s="30" t="e">
        <f>C81+C82</f>
        <v>#VALUE!</v>
      </c>
    </row>
    <row r="81" spans="1:3" s="15" customFormat="1" ht="22.5" customHeight="1">
      <c r="A81" s="83">
        <v>18010100</v>
      </c>
      <c r="B81" s="99" t="s">
        <v>137</v>
      </c>
      <c r="C81" s="30" t="str">
        <f>'Додаток № 1'!F33</f>
        <v>х</v>
      </c>
    </row>
    <row r="82" spans="1:3" s="15" customFormat="1" ht="22.5" customHeight="1">
      <c r="A82" s="83">
        <v>18010200</v>
      </c>
      <c r="B82" s="99" t="s">
        <v>138</v>
      </c>
      <c r="C82" s="30" t="str">
        <f>'Додаток № 1'!F34</f>
        <v>х</v>
      </c>
    </row>
    <row r="83" spans="1:3" s="15" customFormat="1" ht="12.75">
      <c r="A83" s="55">
        <v>18041500</v>
      </c>
      <c r="B83" s="56" t="s">
        <v>83</v>
      </c>
      <c r="C83" s="30" t="e">
        <f>'Додаток № 1'!#REF!</f>
        <v>#REF!</v>
      </c>
    </row>
    <row r="84" spans="1:3" s="15" customFormat="1" ht="18.75" customHeight="1">
      <c r="A84" s="55">
        <v>18050000</v>
      </c>
      <c r="B84" s="56" t="s">
        <v>24</v>
      </c>
      <c r="C84" s="30" t="e">
        <f>SUM(C85:C88)</f>
        <v>#REF!</v>
      </c>
    </row>
    <row r="85" spans="1:3" s="15" customFormat="1" ht="19.5" customHeight="1">
      <c r="A85" s="14">
        <v>18050100</v>
      </c>
      <c r="B85" s="63" t="s">
        <v>127</v>
      </c>
      <c r="C85" s="30" t="e">
        <f>'Додаток № 1'!#REF!</f>
        <v>#REF!</v>
      </c>
    </row>
    <row r="86" spans="1:3" s="15" customFormat="1" ht="19.5" customHeight="1">
      <c r="A86" s="14">
        <v>18050200</v>
      </c>
      <c r="B86" s="63" t="s">
        <v>128</v>
      </c>
      <c r="C86" s="30" t="e">
        <f>'Додаток № 1'!#REF!</f>
        <v>#REF!</v>
      </c>
    </row>
    <row r="87" spans="1:3" s="15" customFormat="1" ht="19.5" customHeight="1">
      <c r="A87" s="14">
        <v>18050300</v>
      </c>
      <c r="B87" s="63" t="s">
        <v>92</v>
      </c>
      <c r="C87" s="30" t="str">
        <f>'Додаток № 1'!F47</f>
        <v>х</v>
      </c>
    </row>
    <row r="88" spans="1:3" s="15" customFormat="1" ht="21" customHeight="1">
      <c r="A88" s="14">
        <v>18050400</v>
      </c>
      <c r="B88" s="63" t="s">
        <v>93</v>
      </c>
      <c r="C88" s="30" t="str">
        <f>'Додаток № 1'!F48</f>
        <v>х</v>
      </c>
    </row>
    <row r="89" spans="1:3" s="15" customFormat="1" ht="47.25" customHeight="1">
      <c r="A89" s="27">
        <v>21010800</v>
      </c>
      <c r="B89" s="75" t="s">
        <v>68</v>
      </c>
      <c r="C89" s="30">
        <f>'Додаток № 1'!F57</f>
        <v>60000</v>
      </c>
    </row>
    <row r="90" spans="1:3" s="15" customFormat="1" ht="25.5" customHeight="1">
      <c r="A90" s="55">
        <v>21110000</v>
      </c>
      <c r="B90" s="56" t="s">
        <v>46</v>
      </c>
      <c r="C90" s="30" t="e">
        <f>'Додаток № 1'!#REF!</f>
        <v>#REF!</v>
      </c>
    </row>
    <row r="91" spans="1:3" s="15" customFormat="1" ht="25.5">
      <c r="A91" s="55">
        <v>24062100</v>
      </c>
      <c r="B91" s="56" t="s">
        <v>52</v>
      </c>
      <c r="C91" s="30">
        <f>'Додаток № 1'!F77</f>
        <v>700000</v>
      </c>
    </row>
    <row r="92" spans="1:3" s="15" customFormat="1" ht="19.5" customHeight="1">
      <c r="A92" s="55">
        <v>24110600</v>
      </c>
      <c r="B92" s="56" t="s">
        <v>8</v>
      </c>
      <c r="C92" s="30">
        <f>'Додаток № 1'!F80</f>
        <v>13500</v>
      </c>
    </row>
    <row r="93" spans="1:3" s="15" customFormat="1" ht="25.5">
      <c r="A93" s="55">
        <v>24110900</v>
      </c>
      <c r="B93" s="56" t="s">
        <v>70</v>
      </c>
      <c r="C93" s="30">
        <f>'Додаток № 1'!F81</f>
        <v>2092</v>
      </c>
    </row>
    <row r="94" spans="1:3" s="15" customFormat="1" ht="12.75">
      <c r="A94" s="55">
        <v>25000000</v>
      </c>
      <c r="B94" s="56" t="s">
        <v>29</v>
      </c>
      <c r="C94" s="30">
        <f>C95+C100</f>
        <v>67437957</v>
      </c>
    </row>
    <row r="95" spans="1:3" s="15" customFormat="1" ht="14.25">
      <c r="A95" s="55">
        <v>25010000</v>
      </c>
      <c r="B95" s="101" t="s">
        <v>99</v>
      </c>
      <c r="C95" s="30">
        <f>SUM(C96:C99)</f>
        <v>66694657</v>
      </c>
    </row>
    <row r="96" spans="1:3" s="15" customFormat="1" ht="15">
      <c r="A96" s="14">
        <v>25010100</v>
      </c>
      <c r="B96" s="74" t="s">
        <v>100</v>
      </c>
      <c r="C96" s="30">
        <f>'Додаток № 1'!F85</f>
        <v>59517089</v>
      </c>
    </row>
    <row r="97" spans="1:3" s="15" customFormat="1" ht="15">
      <c r="A97" s="14">
        <v>25010200</v>
      </c>
      <c r="B97" s="74" t="s">
        <v>101</v>
      </c>
      <c r="C97" s="30">
        <f>'Додаток № 1'!F86</f>
        <v>55000</v>
      </c>
    </row>
    <row r="98" spans="1:3" s="15" customFormat="1" ht="15">
      <c r="A98" s="14">
        <v>25010300</v>
      </c>
      <c r="B98" s="74" t="s">
        <v>62</v>
      </c>
      <c r="C98" s="30">
        <f>'Додаток № 1'!F87</f>
        <v>6924471</v>
      </c>
    </row>
    <row r="99" spans="1:3" s="15" customFormat="1" ht="15">
      <c r="A99" s="14">
        <v>25010400</v>
      </c>
      <c r="B99" s="74" t="s">
        <v>114</v>
      </c>
      <c r="C99" s="30">
        <f>'Додаток № 1'!F88</f>
        <v>198097</v>
      </c>
    </row>
    <row r="100" spans="1:3" s="15" customFormat="1" ht="14.25">
      <c r="A100" s="55">
        <v>25020000</v>
      </c>
      <c r="B100" s="101" t="s">
        <v>63</v>
      </c>
      <c r="C100" s="30">
        <f>C101+C102</f>
        <v>743300</v>
      </c>
    </row>
    <row r="101" spans="1:3" s="15" customFormat="1" ht="15">
      <c r="A101" s="14">
        <v>25020100</v>
      </c>
      <c r="B101" s="74" t="s">
        <v>102</v>
      </c>
      <c r="C101" s="30">
        <f>'Додаток № 1'!F90</f>
        <v>0</v>
      </c>
    </row>
    <row r="102" spans="1:3" s="15" customFormat="1" ht="30">
      <c r="A102" s="14">
        <v>25020200</v>
      </c>
      <c r="B102" s="74" t="s">
        <v>107</v>
      </c>
      <c r="C102" s="30">
        <f>'Додаток № 1'!F91</f>
        <v>743300</v>
      </c>
    </row>
    <row r="103" spans="1:3" s="15" customFormat="1" ht="14.25">
      <c r="A103" s="66">
        <v>19010000</v>
      </c>
      <c r="B103" s="95" t="s">
        <v>94</v>
      </c>
      <c r="C103" s="30" t="e">
        <f>SUM(C104:C107)</f>
        <v>#REF!</v>
      </c>
    </row>
    <row r="104" spans="1:3" s="15" customFormat="1" ht="15">
      <c r="A104" s="68">
        <v>19010100</v>
      </c>
      <c r="B104" s="97" t="s">
        <v>110</v>
      </c>
      <c r="C104" s="30" t="str">
        <f>'Додаток № 1'!F51</f>
        <v>х</v>
      </c>
    </row>
    <row r="105" spans="1:3" s="15" customFormat="1" ht="15">
      <c r="A105" s="68">
        <v>19010200</v>
      </c>
      <c r="B105" s="97" t="s">
        <v>111</v>
      </c>
      <c r="C105" s="30" t="str">
        <f>'Додаток № 1'!F52</f>
        <v>х</v>
      </c>
    </row>
    <row r="106" spans="1:3" s="15" customFormat="1" ht="30">
      <c r="A106" s="68">
        <v>19010300</v>
      </c>
      <c r="B106" s="97" t="s">
        <v>112</v>
      </c>
      <c r="C106" s="30" t="str">
        <f>'Додаток № 1'!F53</f>
        <v>х</v>
      </c>
    </row>
    <row r="107" spans="1:3" s="15" customFormat="1" ht="15">
      <c r="A107" s="68">
        <v>19010500</v>
      </c>
      <c r="B107" s="97" t="s">
        <v>113</v>
      </c>
      <c r="C107" s="30" t="e">
        <f>'Додаток № 1'!#REF!</f>
        <v>#REF!</v>
      </c>
    </row>
    <row r="108" spans="1:3" s="15" customFormat="1" ht="14.25">
      <c r="A108" s="66">
        <v>19050000</v>
      </c>
      <c r="B108" s="95" t="s">
        <v>122</v>
      </c>
      <c r="C108" s="30" t="e">
        <f>SUM(C109:C111)</f>
        <v>#REF!</v>
      </c>
    </row>
    <row r="109" spans="1:3" s="15" customFormat="1" ht="15">
      <c r="A109" s="68">
        <v>19050100</v>
      </c>
      <c r="B109" s="97" t="s">
        <v>123</v>
      </c>
      <c r="C109" s="30" t="e">
        <f>'Додаток № 1'!#REF!</f>
        <v>#REF!</v>
      </c>
    </row>
    <row r="110" spans="1:3" s="15" customFormat="1" ht="30">
      <c r="A110" s="68">
        <v>19050200</v>
      </c>
      <c r="B110" s="97" t="s">
        <v>124</v>
      </c>
      <c r="C110" s="30" t="e">
        <f>'Додаток № 1'!#REF!</f>
        <v>#REF!</v>
      </c>
    </row>
    <row r="111" spans="1:3" s="15" customFormat="1" ht="15">
      <c r="A111" s="68">
        <v>19050300</v>
      </c>
      <c r="B111" s="97" t="s">
        <v>125</v>
      </c>
      <c r="C111" s="30" t="e">
        <f>'Додаток № 1'!#REF!</f>
        <v>#REF!</v>
      </c>
    </row>
    <row r="112" spans="1:3" s="15" customFormat="1" ht="25.5">
      <c r="A112" s="55">
        <v>50110000</v>
      </c>
      <c r="B112" s="56" t="s">
        <v>33</v>
      </c>
      <c r="C112" s="30" t="e">
        <f>'Додаток № 1'!#REF!</f>
        <v>#REF!</v>
      </c>
    </row>
    <row r="113" spans="1:3" s="15" customFormat="1" ht="25.5">
      <c r="A113" s="55">
        <v>31030000</v>
      </c>
      <c r="B113" s="56" t="s">
        <v>10</v>
      </c>
      <c r="C113" s="30">
        <f>'Додаток № 1'!F97</f>
        <v>2600000</v>
      </c>
    </row>
    <row r="114" spans="1:3" s="15" customFormat="1" ht="16.5" customHeight="1">
      <c r="A114" s="55">
        <v>33010000</v>
      </c>
      <c r="B114" s="56" t="s">
        <v>9</v>
      </c>
      <c r="C114" s="30">
        <f>'Додаток № 1'!F99</f>
        <v>2000000</v>
      </c>
    </row>
    <row r="115" spans="1:4" ht="22.5" customHeight="1">
      <c r="A115" s="47"/>
      <c r="B115" s="79" t="s">
        <v>37</v>
      </c>
      <c r="C115" s="45" t="e">
        <f>C75+C83+C84+C89+C90+C91+C92+C93+C94+C103+C112+C113+C114+C71+C108+C80</f>
        <v>#REF!</v>
      </c>
      <c r="D115" s="15"/>
    </row>
    <row r="116" spans="1:4" ht="17.25" customHeight="1">
      <c r="A116" s="47"/>
      <c r="B116" s="79" t="s">
        <v>35</v>
      </c>
      <c r="C116" s="45" t="e">
        <f>C113+C114+C92+C89+C84+C80</f>
        <v>#REF!</v>
      </c>
      <c r="D116" s="15"/>
    </row>
    <row r="117" spans="1:3" s="17" customFormat="1" ht="20.25" customHeight="1">
      <c r="A117" s="16">
        <v>40000000</v>
      </c>
      <c r="B117" s="79" t="s">
        <v>11</v>
      </c>
      <c r="C117" s="31" t="e">
        <f>SUM(C118:C125)</f>
        <v>#REF!</v>
      </c>
    </row>
    <row r="118" spans="1:3" s="15" customFormat="1" ht="24" customHeight="1" hidden="1">
      <c r="A118" s="21">
        <v>41030500</v>
      </c>
      <c r="B118" s="20" t="s">
        <v>34</v>
      </c>
      <c r="C118" s="30" t="e">
        <f>'Додаток № 1'!#REF!</f>
        <v>#REF!</v>
      </c>
    </row>
    <row r="119" spans="1:3" s="15" customFormat="1" ht="24.75" customHeight="1" hidden="1">
      <c r="A119" s="21">
        <v>41030800</v>
      </c>
      <c r="B119" s="20" t="s">
        <v>43</v>
      </c>
      <c r="C119" s="36" t="str">
        <f>'Додаток № 1'!F104</f>
        <v>х</v>
      </c>
    </row>
    <row r="120" spans="1:3" s="15" customFormat="1" ht="28.5" customHeight="1" hidden="1">
      <c r="A120" s="21">
        <v>41032700</v>
      </c>
      <c r="B120" s="20" t="s">
        <v>42</v>
      </c>
      <c r="C120" s="30" t="e">
        <f>'Додаток № 1'!#REF!</f>
        <v>#REF!</v>
      </c>
    </row>
    <row r="121" spans="1:3" s="15" customFormat="1" ht="75">
      <c r="A121" s="21">
        <v>41034300</v>
      </c>
      <c r="B121" s="80" t="s">
        <v>54</v>
      </c>
      <c r="C121" s="30" t="e">
        <f>'Додаток № 1'!#REF!</f>
        <v>#REF!</v>
      </c>
    </row>
    <row r="122" spans="1:3" s="15" customFormat="1" ht="30">
      <c r="A122" s="21">
        <v>41034400</v>
      </c>
      <c r="B122" s="76" t="s">
        <v>140</v>
      </c>
      <c r="C122" s="30" t="e">
        <f>'Додаток № 1'!#REF!</f>
        <v>#REF!</v>
      </c>
    </row>
    <row r="123" spans="1:3" s="15" customFormat="1" ht="30" hidden="1">
      <c r="A123" s="21">
        <v>41034500</v>
      </c>
      <c r="B123" s="52" t="s">
        <v>76</v>
      </c>
      <c r="C123" s="30" t="e">
        <f>'Додаток № 1'!#REF!</f>
        <v>#REF!</v>
      </c>
    </row>
    <row r="124" spans="1:3" s="15" customFormat="1" ht="15">
      <c r="A124" s="21">
        <v>41035000</v>
      </c>
      <c r="B124" s="104" t="s">
        <v>32</v>
      </c>
      <c r="C124" s="30" t="e">
        <f>'Додаток № 1'!#REF!</f>
        <v>#REF!</v>
      </c>
    </row>
    <row r="125" spans="1:3" s="15" customFormat="1" ht="63.75" customHeight="1" hidden="1">
      <c r="A125" s="21">
        <v>41036600</v>
      </c>
      <c r="B125" s="76" t="s">
        <v>133</v>
      </c>
      <c r="C125" s="30" t="e">
        <f>'Додаток № 1'!#REF!</f>
        <v>#REF!</v>
      </c>
    </row>
    <row r="126" spans="1:3" s="15" customFormat="1" ht="20.25" customHeight="1">
      <c r="A126" s="47"/>
      <c r="B126" s="48" t="s">
        <v>39</v>
      </c>
      <c r="C126" s="45" t="e">
        <f>C115+C117</f>
        <v>#REF!</v>
      </c>
    </row>
    <row r="127" spans="1:3" s="15" customFormat="1" ht="15">
      <c r="A127" s="47"/>
      <c r="B127" s="49" t="s">
        <v>35</v>
      </c>
      <c r="C127" s="53" t="e">
        <f>C116</f>
        <v>#REF!</v>
      </c>
    </row>
    <row r="128" ht="9.75" customHeight="1">
      <c r="C128" s="4"/>
    </row>
    <row r="129" spans="1:3" ht="18" customHeight="1">
      <c r="A129" s="47"/>
      <c r="B129" s="48" t="s">
        <v>30</v>
      </c>
      <c r="C129" s="59" t="e">
        <f>C69+C126</f>
        <v>#REF!</v>
      </c>
    </row>
    <row r="130" spans="1:3" s="15" customFormat="1" ht="26.25" customHeight="1">
      <c r="A130" s="14"/>
      <c r="B130" s="8"/>
      <c r="C130" s="30"/>
    </row>
    <row r="131" ht="14.25" customHeight="1">
      <c r="C131" s="4"/>
    </row>
    <row r="132" spans="1:3" s="15" customFormat="1" ht="16.5" customHeight="1">
      <c r="A132" s="32"/>
      <c r="B132" s="33"/>
      <c r="C132" s="34"/>
    </row>
    <row r="133" spans="2:3" s="37" customFormat="1" ht="13.5" customHeight="1">
      <c r="B133" s="38"/>
      <c r="C133" s="39"/>
    </row>
    <row r="134" spans="1:3" s="42" customFormat="1" ht="15" customHeight="1">
      <c r="A134" s="143"/>
      <c r="B134" s="143"/>
      <c r="C134" s="41"/>
    </row>
    <row r="135" spans="2:4" s="37" customFormat="1" ht="15" customHeight="1">
      <c r="B135" s="38"/>
      <c r="C135" s="40"/>
      <c r="D135" s="40">
        <f>D133-D129</f>
        <v>0</v>
      </c>
    </row>
    <row r="136" ht="16.5" customHeight="1">
      <c r="C136" s="4"/>
    </row>
    <row r="137" ht="16.5" customHeight="1">
      <c r="C137" s="4"/>
    </row>
    <row r="138" ht="15" customHeight="1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3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</sheetData>
  <sheetProtection/>
  <mergeCells count="5">
    <mergeCell ref="A3:C3"/>
    <mergeCell ref="C5:C7"/>
    <mergeCell ref="A134:B134"/>
    <mergeCell ref="A5:A7"/>
    <mergeCell ref="B5:B7"/>
  </mergeCells>
  <printOptions/>
  <pageMargins left="0.2362204724409449" right="0.15748031496062992" top="0.15748031496062992" bottom="0.15748031496062992" header="0.15748031496062992" footer="0.15748031496062992"/>
  <pageSetup fitToHeight="5"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2015-03-20T09:31:04Z</cp:lastPrinted>
  <dcterms:created xsi:type="dcterms:W3CDTF">2001-11-27T14:55:16Z</dcterms:created>
  <dcterms:modified xsi:type="dcterms:W3CDTF">2015-04-02T07:06:25Z</dcterms:modified>
  <cp:category/>
  <cp:version/>
  <cp:contentType/>
  <cp:contentStatus/>
</cp:coreProperties>
</file>